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0" windowWidth="23250" windowHeight="12405"/>
  </bookViews>
  <sheets>
    <sheet name="data" sheetId="1" r:id="rId1"/>
  </sheets>
  <definedNames>
    <definedName name="_xlnm._FilterDatabase" localSheetId="0" hidden="1">data!$A$5:$M$5</definedName>
    <definedName name="ГРБС">#REF!</definedName>
    <definedName name="ГРБС2">#REF!</definedName>
    <definedName name="_xlnm.Print_Area" localSheetId="0">data!$A$1:$M$333</definedName>
  </definedNames>
  <calcPr calcId="144525"/>
</workbook>
</file>

<file path=xl/calcChain.xml><?xml version="1.0" encoding="utf-8"?>
<calcChain xmlns="http://schemas.openxmlformats.org/spreadsheetml/2006/main">
  <c r="I114" i="1" l="1"/>
  <c r="J114" i="1"/>
  <c r="K114" i="1"/>
  <c r="L114" i="1"/>
  <c r="M114" i="1"/>
  <c r="H114" i="1"/>
  <c r="I281" i="1" l="1"/>
  <c r="J281" i="1"/>
  <c r="K281" i="1"/>
  <c r="L281" i="1"/>
  <c r="M281" i="1"/>
  <c r="H281" i="1"/>
  <c r="I279" i="1" l="1"/>
  <c r="J279" i="1"/>
  <c r="K279" i="1"/>
  <c r="L279" i="1"/>
  <c r="M279" i="1"/>
  <c r="H279" i="1"/>
  <c r="I236" i="1" l="1"/>
  <c r="J236" i="1"/>
  <c r="K236" i="1"/>
  <c r="L236" i="1"/>
  <c r="M236" i="1"/>
  <c r="H236" i="1"/>
  <c r="I230" i="1" l="1"/>
  <c r="J230" i="1"/>
  <c r="K230" i="1"/>
  <c r="L230" i="1"/>
  <c r="M230" i="1"/>
  <c r="H230" i="1"/>
  <c r="I331" i="1" l="1"/>
  <c r="J331" i="1"/>
  <c r="K331" i="1"/>
  <c r="L331" i="1"/>
  <c r="M331" i="1"/>
  <c r="H331" i="1"/>
  <c r="I92" i="1" l="1"/>
  <c r="J92" i="1"/>
  <c r="K92" i="1"/>
  <c r="L92" i="1"/>
  <c r="M92" i="1"/>
  <c r="H92" i="1"/>
  <c r="I78" i="1" l="1"/>
  <c r="J78" i="1"/>
  <c r="K78" i="1"/>
  <c r="L78" i="1"/>
  <c r="M78" i="1"/>
  <c r="H78" i="1"/>
  <c r="M32" i="1" l="1"/>
  <c r="I32" i="1"/>
  <c r="H32" i="1"/>
  <c r="L32" i="1"/>
  <c r="J32" i="1"/>
  <c r="K32" i="1"/>
  <c r="I25" i="1" l="1"/>
  <c r="J25" i="1"/>
  <c r="K25" i="1"/>
  <c r="L25" i="1"/>
  <c r="M25" i="1"/>
  <c r="H25" i="1"/>
  <c r="J24" i="1" l="1"/>
  <c r="L24" i="1" s="1"/>
  <c r="H24" i="1"/>
  <c r="F24" i="1"/>
  <c r="J23" i="1"/>
  <c r="L23" i="1" s="1"/>
  <c r="H23" i="1"/>
  <c r="F23" i="1"/>
  <c r="J22" i="1"/>
  <c r="L22" i="1" s="1"/>
  <c r="H22" i="1"/>
  <c r="F22" i="1"/>
  <c r="J21" i="1"/>
  <c r="L21" i="1" s="1"/>
  <c r="H21" i="1"/>
  <c r="F21" i="1"/>
  <c r="J20" i="1"/>
  <c r="L20" i="1" s="1"/>
  <c r="H20" i="1"/>
  <c r="F20" i="1"/>
  <c r="J19" i="1"/>
  <c r="L19" i="1" s="1"/>
  <c r="H19" i="1"/>
  <c r="F19" i="1"/>
  <c r="J18" i="1"/>
  <c r="L18" i="1" s="1"/>
  <c r="H18" i="1"/>
  <c r="F18" i="1"/>
  <c r="J17" i="1"/>
  <c r="L17" i="1" s="1"/>
  <c r="H17" i="1"/>
  <c r="F17" i="1"/>
  <c r="J16" i="1"/>
  <c r="L16" i="1" s="1"/>
  <c r="H16" i="1"/>
  <c r="F16" i="1"/>
  <c r="J15" i="1"/>
  <c r="L15" i="1" s="1"/>
  <c r="H15" i="1"/>
  <c r="F15" i="1"/>
  <c r="J14" i="1"/>
  <c r="L14" i="1" s="1"/>
  <c r="H14" i="1"/>
  <c r="F14" i="1"/>
  <c r="J13" i="1"/>
  <c r="L13" i="1" s="1"/>
  <c r="H13" i="1"/>
  <c r="F13" i="1"/>
  <c r="J12" i="1"/>
  <c r="H12" i="1"/>
  <c r="F12" i="1"/>
  <c r="J11" i="1"/>
  <c r="L11" i="1" s="1"/>
  <c r="H11" i="1"/>
  <c r="J10" i="1"/>
  <c r="L10" i="1" s="1"/>
  <c r="H10" i="1"/>
  <c r="I9" i="1"/>
  <c r="K9" i="1"/>
  <c r="M9" i="1"/>
  <c r="H9" i="1" l="1"/>
  <c r="J9" i="1"/>
  <c r="L12" i="1"/>
  <c r="L9" i="1"/>
  <c r="I6" i="1" l="1"/>
  <c r="I5" i="1" s="1"/>
  <c r="J6" i="1"/>
  <c r="J5" i="1" s="1"/>
  <c r="K6" i="1"/>
  <c r="K5" i="1" s="1"/>
  <c r="L6" i="1"/>
  <c r="L5" i="1" s="1"/>
  <c r="M6" i="1"/>
  <c r="M5" i="1" s="1"/>
  <c r="H6" i="1"/>
  <c r="H5" i="1" s="1"/>
</calcChain>
</file>

<file path=xl/sharedStrings.xml><?xml version="1.0" encoding="utf-8"?>
<sst xmlns="http://schemas.openxmlformats.org/spreadsheetml/2006/main" count="969" uniqueCount="441">
  <si>
    <t>наименование</t>
  </si>
  <si>
    <t>единица измерения</t>
  </si>
  <si>
    <t>первоначальный план</t>
  </si>
  <si>
    <t>кассовое исполнение</t>
  </si>
  <si>
    <t>уточенный план</t>
  </si>
  <si>
    <t>Финансовое обеспечение</t>
  </si>
  <si>
    <t>Показатель объема, установленный в государственном задании на 2018 год</t>
  </si>
  <si>
    <t>плановое значение на 2018 год
(в соответствии с государственным заданием в первоначальной редакции)</t>
  </si>
  <si>
    <t>плановое значение на 2018 год
(в соответствии с государственным заданием в последней редакции)</t>
  </si>
  <si>
    <t>фактическое значение по итогам 2018 года</t>
  </si>
  <si>
    <t>Финансовое обеспечение выполнения государственного задания 2018 года, рублей</t>
  </si>
  <si>
    <t>Направлено на осуществление выплат по государственному заданию 2017 года, рублей</t>
  </si>
  <si>
    <t>Организация и осуществление транспортного обслуживания</t>
  </si>
  <si>
    <t>машино-часы работы автомобилей</t>
  </si>
  <si>
    <t>Количество документов</t>
  </si>
  <si>
    <t>Штука</t>
  </si>
  <si>
    <t>Услуга № 2.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</si>
  <si>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Количество меропритий</t>
  </si>
  <si>
    <t>Количество проб</t>
  </si>
  <si>
    <t>Количество исследований</t>
  </si>
  <si>
    <t>Единица</t>
  </si>
  <si>
    <t>Количество вакцинаций</t>
  </si>
  <si>
    <t>Количество объектов</t>
  </si>
  <si>
    <t>Количество отчетов</t>
  </si>
  <si>
    <t>Количество экспертиз</t>
  </si>
  <si>
    <t>Осуществление издательской деятельности</t>
  </si>
  <si>
    <t>количество печатных страниц</t>
  </si>
  <si>
    <t>Производство и распространение телепрограмм</t>
  </si>
  <si>
    <t>продолжительность телепередач</t>
  </si>
  <si>
    <t>час</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</si>
  <si>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</si>
  <si>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количество мероприятий</t>
  </si>
  <si>
    <t>Производство и выпуск сетевого издания</t>
  </si>
  <si>
    <t>количество новостных метериалов</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</si>
  <si>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"060000 ЗДРАВООХРАНЕНИЕ"</t>
  </si>
  <si>
    <t>Человек</t>
  </si>
  <si>
    <t>Акушерское дело</t>
  </si>
  <si>
    <t>Лабораторная диагностика</t>
  </si>
  <si>
    <t>Лечебное дело</t>
  </si>
  <si>
    <t>Медицинская реабилитация</t>
  </si>
  <si>
    <t>посещения</t>
  </si>
  <si>
    <t>Патологическая анатомия</t>
  </si>
  <si>
    <t>количество вскрытий</t>
  </si>
  <si>
    <t>Паллиативная помощь</t>
  </si>
  <si>
    <t>койко-дней</t>
  </si>
  <si>
    <t>число посещений</t>
  </si>
  <si>
    <t>Санаторно-курортное лечение</t>
  </si>
  <si>
    <t>койко-день</t>
  </si>
  <si>
    <t>Судебно-медицинская экспертиза</t>
  </si>
  <si>
    <t>количество экспертиз</t>
  </si>
  <si>
    <t>Организация круглосуточного приема,содержания,выхаживания и воспитания детей</t>
  </si>
  <si>
    <t>количество койко-дней</t>
  </si>
  <si>
    <t>Первичная медико-санитарная помощь, в части диагностики и лечения Профпатология (амбулаторно)</t>
  </si>
  <si>
    <t>Число посещений</t>
  </si>
  <si>
    <t>единица</t>
  </si>
  <si>
    <t>Первичная медико-санитарная помощь, в части профилактики (не применяется)амбулаторно</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</si>
  <si>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Венерология (стационар)</t>
  </si>
  <si>
    <t>Случаев госпитализации</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</si>
  <si>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Психиатрия</t>
  </si>
  <si>
    <t>Психиатрия</t>
  </si>
  <si>
    <t>Первичная медико-санитарная помощь , не включенная в базовую программу обязательного медицинского страхования</t>
  </si>
  <si>
    <t>Число обращений</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</si>
  <si>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t>
  </si>
  <si>
    <t>Число вызовов</t>
  </si>
  <si>
    <t>Формирование, освежение, выпуск и содержание (обслуживание) резерва лекарственных средств для медицинского применения и медицинских изделий</t>
  </si>
  <si>
    <t>единиц</t>
  </si>
  <si>
    <t>Случаев лечения</t>
  </si>
  <si>
    <t>Заготовка, хранение, транспортировка и обеспечение безопасности донорской крови и ее компонентов</t>
  </si>
  <si>
    <t>условная единица продукта переработки(в пересчет на 1 литр цельной донорской крови)</t>
  </si>
  <si>
    <t>литр</t>
  </si>
  <si>
    <t>Первичная медико-санитарная помощь, в части диагностики и лечения(психиатрия)амбулаторно</t>
  </si>
  <si>
    <t>Первичная медико-санитарная помощь,в части диагностики и лечения. (Венерология) амбулаторно</t>
  </si>
  <si>
    <t>Первичная медико-санитарная помощь,в части диагностики и лечения(наркология)амбулаторно</t>
  </si>
  <si>
    <t>Первичная медико-санитарная помощь,в части диагностики и лечения (фтизиатрия) амбулаторно</t>
  </si>
  <si>
    <t>Экспертиза состояния здоровья граждан,подвергшихся воздействию неблагоприятных факторов чрезвычайных ситуаций</t>
  </si>
  <si>
    <t>Количество экспетиз</t>
  </si>
  <si>
    <t>Формирование,освежение,выпуск и содержание (обслуживание) резерва лекарственных средств для медицинского применения и медицинских изделий</t>
  </si>
  <si>
    <t>отчет</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</si>
  <si>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профилям:Венерология (дневной стационар)</t>
  </si>
  <si>
    <t>человек</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</si>
  <si>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 Психиатрия-наркология в части наркологии)Стационар</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</si>
  <si>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 Психиатрия-наркология в части наркологии) дневной стационар</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</si>
  <si>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 Фтизиатрия (стационар)</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</si>
  <si>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 Фтизиатрия ( дневной стационар)</t>
  </si>
  <si>
    <t>Проведение мониторинга безопасности лекарственных препаратов,вкючая анализ и оценку</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</si>
  <si>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 Психотерапия (амбулаторно)</t>
  </si>
  <si>
    <t>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профилюдерматовенерология (в части венерологии) амбулаторно</t>
  </si>
  <si>
    <t>Оказание медицинской(в том числе психиатрической) социальной и психолого-педагогической помощи детям,находящимся в трудной жизненной ситуации (амбулаторно)</t>
  </si>
  <si>
    <t>Первичная специализированная помощь,оказываемая при заболеваниях,передаваемых половым путем,туберкулезе,ВИЧ инфекции и синдроме приобретенного иммунодифецита,психиатрических расстройствах и расстройствах поведения,по профилю (психиатрия-наркология) амбулаторно</t>
  </si>
  <si>
    <t>Посещения</t>
  </si>
  <si>
    <t>Психолого-педагогическое консультирование обучающихся, их родителей, (законных представителей) и педагогических работников</t>
  </si>
  <si>
    <t>Генетическая экспертиза</t>
  </si>
  <si>
    <t>процент</t>
  </si>
  <si>
    <t>Методическая и организационно-техническая поддержка по вопросам координации информации государственных органов, включая координацию региональной информатизации, а также проведение мониторинга и подготовка сведений, размещенных в информационной системе</t>
  </si>
  <si>
    <t>Человеко-часов</t>
  </si>
  <si>
    <t>Специализированная медицинская помощь( за исключением высокотехнологичной медицинской помощи),не включенная в базовую программу обязательного медицинского страхования по профилям:Психиатрия(дневной стационар)</t>
  </si>
  <si>
    <t>Первичная медико-санитарная помощь,в части диагностики и лечения (фтизиатрия)амбулаторно</t>
  </si>
  <si>
    <t>Первичная медико-санитарная помощь,в части диагностики и лечения(Венерология)амбулаторно</t>
  </si>
  <si>
    <t>Первичная медико-санитарная помощь,в части диагностики и лечения (наркология) амбулаторно</t>
  </si>
  <si>
    <t>Библиотечное, библиографическое и информационное обслуживание пользователей библиотеки</t>
  </si>
  <si>
    <t>количество посещений</t>
  </si>
  <si>
    <t>количество документов</t>
  </si>
  <si>
    <t>Создание экспозиций (выставок) музеев, организация выездных выставок</t>
  </si>
  <si>
    <t>количество экспозиций</t>
  </si>
  <si>
    <t>Публичный показ музейных предметов, музейных коллекций</t>
  </si>
  <si>
    <t>число посетителей</t>
  </si>
  <si>
    <t>Оказание туристко-информационных услуг</t>
  </si>
  <si>
    <t>Формирование, учет, изучение, обеспечение физического сохранения и безопасности музейных предметов, музейных коллекций</t>
  </si>
  <si>
    <t>количество предметов</t>
  </si>
  <si>
    <t>Организация и проведение культурно-массовых мероприятий</t>
  </si>
  <si>
    <t>количество проведенных мероприятий</t>
  </si>
  <si>
    <t>Показ (организация показа) концертных программ</t>
  </si>
  <si>
    <t>число зрителей</t>
  </si>
  <si>
    <t>Создание концертов и концертных программ</t>
  </si>
  <si>
    <t>количество новых (капитально-возобновленных концертов</t>
  </si>
  <si>
    <t>Показ (организация показа)спектаклей (театральных постановок)</t>
  </si>
  <si>
    <t>Создание спектаклей</t>
  </si>
  <si>
    <t>количество новых (капитально-возобновленных постановок)</t>
  </si>
  <si>
    <t>Реализация дополнительных профессиональных программ повышения квалификации</t>
  </si>
  <si>
    <t>Реализация образовательных программ среднего профессионального образования-программ подготовки специалистов среднего звена</t>
  </si>
  <si>
    <t>численность обучающихся</t>
  </si>
  <si>
    <t>Реализация дополнительных общеразвивающих программ</t>
  </si>
  <si>
    <t>количество человеко-часов</t>
  </si>
  <si>
    <t>человеко-час</t>
  </si>
  <si>
    <t>Организация досуга детей, подростков и молодежи</t>
  </si>
  <si>
    <t>Количество человек</t>
  </si>
  <si>
    <t>чел.</t>
  </si>
  <si>
    <t>Ведение информационных ресурсов и баз данных</t>
  </si>
  <si>
    <t>Физические лица</t>
  </si>
  <si>
    <t>Чел/экз</t>
  </si>
  <si>
    <t>Реализация основных общеобразовательных программ среднего общего образования</t>
  </si>
  <si>
    <t>число обучающихся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</si>
  <si>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</si>
  <si>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t>
  </si>
  <si>
    <t>Организация отдыха детей и молодежи</t>
  </si>
  <si>
    <t>число детей</t>
  </si>
  <si>
    <t>Реализация общеобразовательных программ дошкольного образования</t>
  </si>
  <si>
    <t>Реализация основных общеобразовательных программ начального общего образования</t>
  </si>
  <si>
    <t>Реализация адаптированных основных общеобразовательных программ начального общего образования</t>
  </si>
  <si>
    <t>Реализация основных общеобразовательных программ основного общего образования</t>
  </si>
  <si>
    <t>Реализация основных общеобразовательных программ основного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</si>
  <si>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основных общеобразовательных программ среднего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</si>
  <si>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адаптированных основных общеобразовательных программ для детей с умственной отсталостью</t>
  </si>
  <si>
    <t>Присмотр и уход</t>
  </si>
  <si>
    <t>Содержание детей</t>
  </si>
  <si>
    <t>Психолого-медико-педагогическое обследование детей</t>
  </si>
  <si>
    <t>Психолого-педагогическое консультирование обучающихся, их родителей (законных представителей) и педагогических работников</t>
  </si>
  <si>
    <t>Коррекционно-развивающая, компенсирующая и логопедическая помощь обучающимся</t>
  </si>
  <si>
    <t>Категория потребителей (не указано)</t>
  </si>
  <si>
    <t>Человеко-час</t>
  </si>
  <si>
    <t>Оказание услуг по курсовому обучению</t>
  </si>
  <si>
    <t>шт.</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</si>
  <si>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t>
  </si>
  <si>
    <t>Оказание услуг по разработке бизнес-планов, концепций, технико-экономических обоснований, инвестиционных проектов, реализуемых на территории субъекта Российской Федерации</t>
  </si>
  <si>
    <t>Оказание услуг по поиску инвесторов и организации взаимодействия субъектов малого и среднего предпринимательства с потенциальными деловыми партнерами</t>
  </si>
  <si>
    <t>Деятельность по созданию и использованию баз данных и информационных ресурсов</t>
  </si>
  <si>
    <t>Количество записей , количество информационных ресурсов и баз данных, количество отчетов</t>
  </si>
  <si>
    <t>Организация и проведение выставочных мероприятий, семинаров, конкурсов, развлекательных мероприятий, и других презентационно-имиджевых мероприятий, поддержка местных товаропроизводителей</t>
  </si>
  <si>
    <t>Количество субъектов среднего предпринимательства, обратившихся за услугой</t>
  </si>
  <si>
    <t>Техническое обслуживание и ремонт офисных машин и вычислительной техники</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</si>
  <si>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 Количество субъектов среднего предприни-мательства, получивших услугу.</t>
  </si>
  <si>
    <t>Ведение реестра субъектов малого и среднего предпринимательства - получателей государственной поддержки</t>
  </si>
  <si>
    <t>Проведение мониторинга деятельности субъектов малого и среднего предпринимательства - получателей государственной поддержки</t>
  </si>
  <si>
    <t>Подготовка информационных материалов для СМИ</t>
  </si>
  <si>
    <t>Передача в пользование государственного имущества на льготных условиях</t>
  </si>
  <si>
    <t>квадратный метр</t>
  </si>
  <si>
    <t>Правовая экспертиза документов, подготовка учредительных документов и изменений к ним; подготовка отчётности для предпринимателей в налоговые и прочие органы</t>
  </si>
  <si>
    <t>Содействие субъектам малого и среднего предпринимательства в установлении международного и межрегионального сотрудничества и развитии внешнеэкономической деятельности с ипользованием ресурсов европейской базы данных "Business Cooperation Database" европ</t>
  </si>
  <si>
    <t>Региональные конкурсы в сфере экономики, инвестиций и инноваций</t>
  </si>
  <si>
    <t>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 Количество субъектов среднего предприни-мательства, получивших услугу.</t>
  </si>
  <si>
    <t>Количество печатных страниц, Объём тиража, Количество номеров</t>
  </si>
  <si>
    <t>Административное обеспечение деятельности организации</t>
  </si>
  <si>
    <t>Количество отчетов, предоставленных по результатам работы</t>
  </si>
  <si>
    <t>Количество записей, количество отчетов, количество информационных ресурсов и баз данных</t>
  </si>
  <si>
    <t>Количество</t>
  </si>
  <si>
    <t>Оказание информационных услуг на основе архивных документов</t>
  </si>
  <si>
    <t>количество обработанных инвентарных дел</t>
  </si>
  <si>
    <t>Обеспечение сохранности и учет архивных документов</t>
  </si>
  <si>
    <t>количество хранимых инвентарных дел</t>
  </si>
  <si>
    <t>Сбор, обработка, систематизация и накопление информации при определении кадастровой стоимости</t>
  </si>
  <si>
    <t>объем собранной информации</t>
  </si>
  <si>
    <t>Организация и проведение мероприятий, направленных на выявление вида фактического использования и (или) назначения (предназначения) зданий (строений, сооружений) и помещений, расположенных на территории Брянской области, в отношении которых налоговая база</t>
  </si>
  <si>
    <t>количество объектов недвижимости, в отношении которых проведено обследование</t>
  </si>
  <si>
    <t>Определение кадастровой стоимости объектов недвижимости в соответствии со ст.14 Феедерального закона от 03.07.2016г.№ 237-ФЗ "О государственной кадастровой оценке"</t>
  </si>
  <si>
    <t>количество объектов недвижимости, для которых определена кадастровая стоимость</t>
  </si>
  <si>
    <t>Проведение занятий физкультурно-спортивной направленности по месту проживания граждан</t>
  </si>
  <si>
    <t>Количество занятий</t>
  </si>
  <si>
    <t>Единиц</t>
  </si>
  <si>
    <t>Спортивная подготовка по олимпийским видам спорта.Фигурное катание на коньках.Этап начальной подготовки.</t>
  </si>
  <si>
    <t>Число лиц,прошедших спортивную подготовку на этапах спортивной подготовки</t>
  </si>
  <si>
    <t>Спортивная подготовка по олимпийским видам спорта.Фигурное катание на коньках.Тренировочный этап (этап спортивной специализации)</t>
  </si>
  <si>
    <t>Спортивная подготовка по олимпийским видам спорта.Хоккей.Этап начальной подготовки.</t>
  </si>
  <si>
    <t>Спортивная подготовка по олимпийским видам спорта.Хоккей.Тренировочный этап (этап спортивной специализации)</t>
  </si>
  <si>
    <t>Организация и проведение физкультурных и спортивных мероприятий в рамках Всероссийского физкультурно-спортивного комплекса "Готов к труду и обороне" (ГТО)</t>
  </si>
  <si>
    <t>Спортивная подготовка по спорту лиц с поражением ОДА. Легкая атлетика.Этап начальной подготовки.</t>
  </si>
  <si>
    <t>Спортивная подготовка по спорту лиц с поражением ОДА. Легкая атлетика.Тренировочный этап (этап спортивной специализации)</t>
  </si>
  <si>
    <t>Спортивная подготовка по спорту лиц с поражением ОДА. Легкая атлетика.Этап совершенствования спортивного мастерства.</t>
  </si>
  <si>
    <t>Спортивная подготовка по спорту лиц с поражением ОДА. Легкая атлетика.Этап высшего спортивного мастерства .</t>
  </si>
  <si>
    <t>Организация и обеспечение подготовки спортивного резерва</t>
  </si>
  <si>
    <t>Количество лиц,прошедших спортивную подготовку</t>
  </si>
  <si>
    <t>Спортивная подготовка по олимпийским видам спорта.Легкая атлетика.Этап начальной подготовки.</t>
  </si>
  <si>
    <t>Спортивная подготовка по олимпийским видам спорта.Легкая атлетика.Тренировочный этап (этап спортивной специализации)</t>
  </si>
  <si>
    <t>Спортивная подготовка по олимпийским видам спорта.Легкая атлетика.Этап совершенствования спортивного мастерства.</t>
  </si>
  <si>
    <t>Спортивная подготовка по олимпийским видам спорта.Легкая атлетика.Этап высшего спортивного мастерства.</t>
  </si>
  <si>
    <t>Спортивная подготовка по олимпийским видам спорта.Дзюдо.Этап начальной подготовки.</t>
  </si>
  <si>
    <t>Спортивная подготовка по олимпийским видам спорта.Дзюдо.Тренировочный этап (этап спортивной специализации)</t>
  </si>
  <si>
    <t>Спортивная подготовка по олимпийским видам спорта.Дзюдо.Этап совершенствования спортивного мастерства.</t>
  </si>
  <si>
    <t>Спортивная подготовка по олимпийским видам спорта.Дзюдо.Этап высшего спортивного мастерства.</t>
  </si>
  <si>
    <t>Спортивная подготовка по олимпийским видам спорта.Лыжные гонки.Этап начальной подготовки.</t>
  </si>
  <si>
    <t>Спортивная подготовка по олимпийским видам спорта.Лыжные гонки.Тренировочный этап (этап спортивной специализации)</t>
  </si>
  <si>
    <t>Спортивная подготовка по олимпийским видам спорта.Лыжные гонки.Этап совершенствования спортивного мастерства.</t>
  </si>
  <si>
    <t>Спортивная подготовка по олимпийским видам спорта.Лыжные гонки.Этап высшего спортивного мастерства.</t>
  </si>
  <si>
    <t>Спортивная подготовка по олимпийским видам спорта. Велоспорт-ВМХ.Этап начальной подготовки</t>
  </si>
  <si>
    <t>Спортивная подготовка по олимпийским видам спорта. Велоспорт-ВМХ.Тренировочный этап (этап спортивной специализации)</t>
  </si>
  <si>
    <t>Спортивная подготовка по олимпийским видам спорта. Велоспорт-ВМХ.Этап совершенствования спортивного мастерства.</t>
  </si>
  <si>
    <t>Спортивная пдготовка по спорту слепых. Легкая атлетика.Этап начальной подготовки.</t>
  </si>
  <si>
    <t>Спортивная пдготовка по спорту слепых. Пауэрлифтинг.Этап начальной подготовки.</t>
  </si>
  <si>
    <t>Спортивная подготовка по олимпийским видам спорта.Футбол.Этап начальной подготовки.</t>
  </si>
  <si>
    <t>Спортивная подготовка по олимпийским видам спорта.Футбол.Тренировочный этап (этап спортивной специализации)</t>
  </si>
  <si>
    <t>Организация мероприятий по подготовке спортивных сборных команд</t>
  </si>
  <si>
    <t>Спортивная подготовка по спорту глухих. Настольный теннис.Этап начальной подготовки.</t>
  </si>
  <si>
    <t>Спортивная подготовка по спорту глухих. Легкая атлетика.Этап начальной подготовки</t>
  </si>
  <si>
    <t>Спортивная подготовка по спорту лиц с поражением ОДА.Бочча.Этап начальной подготовки.</t>
  </si>
  <si>
    <t>Количество привелеченных лиц</t>
  </si>
  <si>
    <t>Спортивная подготовка по олимпийским видам спорта.Спортивная борьба.Этап начальной подготовки.</t>
  </si>
  <si>
    <t>Спортивная подготовка по олимпийским видам спорта.Спортивная борьба.Тренировочный этап (этап спортивной специализации)</t>
  </si>
  <si>
    <t>Спортивная подготовка по олимпийским видам спорта.Спортивная борьба.Этап совершенствования спортивного мастерства.</t>
  </si>
  <si>
    <t>Спортивная подготовка по олимпийским видам спорта.Спортивная борьба.Этап высшего спортивного мастерства.</t>
  </si>
  <si>
    <t>Оказание государственной услуги по профессиональному обучению и дополнительному профессиональному образованию безработных граждан,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а также женщин в период отпуска по уходу за ребенком до достижения им возраста трех лет</t>
  </si>
  <si>
    <t>Испытание противопожарного снаряжения и инвентаря</t>
  </si>
  <si>
    <t>Испытание пожарной, тракторной техники и оборудования,расконсервация</t>
  </si>
  <si>
    <t>Текущий ремонт пожарной,тракторной техники и оборудования</t>
  </si>
  <si>
    <t>Текущий ремонт противопожарного снаряжения и инвентаря</t>
  </si>
  <si>
    <t>Техническое обслуживание №2 пожарной,тракторной техники и оборудования</t>
  </si>
  <si>
    <t>Проведение мониторинга пожарной опасности в лесах и лесных пожаров</t>
  </si>
  <si>
    <t>гектар</t>
  </si>
  <si>
    <t>Постановка тракторной техники и оборудования на консервацию</t>
  </si>
  <si>
    <t>Тушение лесных пожаров</t>
  </si>
  <si>
    <t>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</si>
  <si>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Устройство противопожарных минерлизованных полос</t>
  </si>
  <si>
    <t>километр</t>
  </si>
  <si>
    <t>Прочистка и обновление противопожарных минерализованных полос</t>
  </si>
  <si>
    <t>Установка и размещение стендов и других знаков и указателей, содержащих информацию о мерах пожарной безопасности в лесах</t>
  </si>
  <si>
    <t>Установка шлагбаумов, устройство преград, обеспечивающих ограничение пребывания граждан в лесах и целях обеспечения пожарной безопасности</t>
  </si>
  <si>
    <t>Проведение противопожарной пропаганды и других профилактических мероприятий в целях предотвращения возникновения лесных пожаров ( изготовление листовок)</t>
  </si>
  <si>
    <t>Проведение противопожарной пропаганды и других профилактических мероприятий в целях предотвращения возникновения лесных пожаров ( установка и ремонт мест отдыха)</t>
  </si>
  <si>
    <t>Обустройство, эксплуатация лесных дорог, предназначенных для охраны лесов от пожаров.</t>
  </si>
  <si>
    <t>км</t>
  </si>
  <si>
    <t>Прокладка противопожарных разрывов</t>
  </si>
  <si>
    <t>Проведение агротехнического ухода за лесными культурами</t>
  </si>
  <si>
    <t>Подготовка почвы под лесные культуры</t>
  </si>
  <si>
    <t>Искусственное лесовосстановление</t>
  </si>
  <si>
    <t>Дополнение лесных культур</t>
  </si>
  <si>
    <t>Уход за лесами в молодняках</t>
  </si>
  <si>
    <t>га</t>
  </si>
  <si>
    <t>м3</t>
  </si>
  <si>
    <t>Проходные рубки</t>
  </si>
  <si>
    <t>Отвод лесосек</t>
  </si>
  <si>
    <t>22046001701400001001100 Предоставление социального обслуживания в полустационарной форме</t>
  </si>
  <si>
    <t>Предоставление социально-медицинских услуг.Гражданин при наличии в семье инвалида или инвалидов, в том числе ребенка-инвалида или детей-инвалидов, нуждающихся в постоянном постороннем уходе</t>
  </si>
  <si>
    <t>Предоставление социально-трудовых услуг. Гражданин при наличии в семье инвалида или инвалидов, в том числе ребенка-инвалида или детей-инвалидов, нуждающихся в постоянном постороннем уходе</t>
  </si>
  <si>
    <t>Предоставление социального обслуживания в стационарной форме (22041001101100001008100)</t>
  </si>
  <si>
    <t>Предоставление социально-бытовых услуг</t>
  </si>
  <si>
    <t>Предоставление социального обслуживания в стационарной форме (22041001201100001007100)</t>
  </si>
  <si>
    <t>Предоставление социально-медицинских услуг</t>
  </si>
  <si>
    <t>Предоставление социального обслуживания в стационарной форме (22041001301100001006100)</t>
  </si>
  <si>
    <t>Предоставление социально-психологических услуг</t>
  </si>
  <si>
    <t>Предоставление социального обслуживания в стационарной форме (22041001401100001005100)</t>
  </si>
  <si>
    <t>Предоставление социально-педагогических услуг</t>
  </si>
  <si>
    <t>Предоставление социального обслуживания в стационарной форме (22041001501100001004100)</t>
  </si>
  <si>
    <t>Предоставление социально-трудовых услуг</t>
  </si>
  <si>
    <t>Предоставление социального обслуживания в стационарной форме (22041001601100001003100)</t>
  </si>
  <si>
    <t>Предоставление социально-правовых услуг</t>
  </si>
  <si>
    <t>Предоставление социального обслуживания в стационарной форме (22041001701100001002100)</t>
  </si>
  <si>
    <t>Предоставление социального обслуживания в стационарной форме (22045001101500001005100)</t>
  </si>
  <si>
    <t>Предоставление социального обслуживания в стационарной форме (22045001201500001004100)</t>
  </si>
  <si>
    <t>Предоставление социального обслуживания в стационарной форме (22045001301500001003100)</t>
  </si>
  <si>
    <t>Предоставление социального обслуживания в стационарной форме (22045001401500001002100)</t>
  </si>
  <si>
    <t>Предоставление социального обслуживания в стационарной форме (22045001501500001001100)</t>
  </si>
  <si>
    <t>Предоставление социального обслуживания в стационарной форме (22045001601500001000100)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</si>
  <si>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t>
  </si>
  <si>
    <t>Гражданин при отсутствии возможности обеспечения ухода ( в том числе временного) за инвалидом, ребенком, детьми, а также отсутствие попечения над ними)</t>
  </si>
  <si>
    <t>Предоставление социального обслуживания в стационарной форме (22045001101400001008100)</t>
  </si>
  <si>
    <t>Гражданин при наличии в семье инвалида или инвалидов, в том числе ребенка-инвалида или детей-инвалидов, нуждающихся в постоянном постороннем уходе</t>
  </si>
  <si>
    <t>Гражданин при надичии ребенка или детей (в том числе находящихся под опекой, попечительством), испытывающих трудности в социальной адаптации</t>
  </si>
  <si>
    <t>Предоставление социального обслуживания в стационарной форме (22045001201100001003100)</t>
  </si>
  <si>
    <t>Предоставление социального обслуживания в стационарной форме (22045001101200001002100 )</t>
  </si>
  <si>
    <t>Предоставление социального обслуживания в стационарной форме (22045001201200001004100)</t>
  </si>
  <si>
    <t>Гражданин при наличии ребенка или детей (в том числе находящихся под опекой, попечительством), испытывающих трудности в социальной адаптации</t>
  </si>
  <si>
    <t>Предоставление социального обслуживания в стационарной форме (22045001401100001001100)</t>
  </si>
  <si>
    <t>22045001401100001001100 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t>
  </si>
  <si>
    <t>Предоставление социального обслуживания в стационарной форме 22045001701200001006100)</t>
  </si>
  <si>
    <t>Гражданин при наличии ребенка или детей (в тлом числе находящихся под опекой, попечительством), испытывающих трудности в социальной адаптации</t>
  </si>
  <si>
    <t>Предоставление социально-правовых услуг в полустационарной форме (многодетные)</t>
  </si>
  <si>
    <t>Предоставление социально-медицинских услуг в полуст.форме (реабилитация)</t>
  </si>
  <si>
    <t>Гражданин при наличии в семье инвалида, инвалидов, в т.ч. Ребенка-инвалида или детей-инвалидов, нуждающихся в постоянном постороннем уходе</t>
  </si>
  <si>
    <t>предоставление социально-психологических услуг в полуст. Форме (реабилитация)</t>
  </si>
  <si>
    <t>Предоставление социально-педагогических услуг в полуст.форме (реабилитация)</t>
  </si>
  <si>
    <t>Предоставление социально- трудовых услуг в полуст. Форме (реабилитация)</t>
  </si>
  <si>
    <t>Предоставление социально-психологических услуг в полуст. Форме (телефон доверия)</t>
  </si>
  <si>
    <t>Предоставление социально-бытовых услуг (надомники)</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</si>
  <si>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t>
  </si>
  <si>
    <t>Гражданин частично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t>
  </si>
  <si>
    <t>Предоставление социально-медицинских услуг (надомники)</t>
  </si>
  <si>
    <t>Перевозка</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</si>
  <si>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/22041001101100001008100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</si>
  <si>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инвалидности/22041001101000001000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</si>
  <si>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инвалидности/22041001201100001007100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</si>
  <si>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инвалидности/22041001201000001009100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</si>
  <si>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инвалидности/22041001301100001006100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</si>
  <si>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инвалидности/22041001301000001008100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</si>
  <si>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инвалидности/22041001401100001005100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</si>
  <si>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инвалидности/22041001401000001007100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</si>
  <si>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инвалидности/22041001401000001007100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</si>
  <si>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22041001501000001006100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</si>
  <si>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инвалидности/22041001601100001003100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</si>
  <si>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инвалидности/22041001601000001005100</t>
  </si>
  <si>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</si>
  <si>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инвалидности/22041001701100001002100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</si>
  <si>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инвалидности/22041001701000001004100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</si>
  <si>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инвалидности/22045001101100001004100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</si>
  <si>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инвалидности/22045001101000001006100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</si>
  <si>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инвалидности/22045001201100001003100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</si>
  <si>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инвалидности/22045001201000001005100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</si>
  <si>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инвалидности/22045001301000001004100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</si>
  <si>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инвалидности/22045001401100001001100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</si>
  <si>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инвалидности/22045001401000001003100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</si>
  <si>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инвалидности/22045001501100001000100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</si>
  <si>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инвалидности/22045001501000001002100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</si>
  <si>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инвалидности/22045001601100001009100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</si>
  <si>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инвалидности/22045001601000001001100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</si>
  <si>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инвалидности/22045001701100001008100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</si>
  <si>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инвалидности/22045001701000001000100</t>
  </si>
  <si>
    <t>Граждание частично утративший способность либо возможности осуществлятьсамообслуживание,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/22045001301100001002100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</si>
  <si>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инвалидности/220410015001100001004100</t>
  </si>
  <si>
    <t>Количество систем видеонаблюдения за лесными участками, компьютерного оборудования рабочих мест</t>
  </si>
  <si>
    <t>Количество единиц противопожарного снаряжения и инвентаря</t>
  </si>
  <si>
    <t>Количество работников</t>
  </si>
  <si>
    <t>Количество единиц техники</t>
  </si>
  <si>
    <t>Площадь проведения мониторинга пожарной опасности в лесах и лесных пожаров</t>
  </si>
  <si>
    <t>Площадь тушения лесных пожаров</t>
  </si>
  <si>
    <t>Площадь профилактического контролируемого противопожарного выжигания хвороста, лесной подстилки, сухой травы и других лесных горючих материалов</t>
  </si>
  <si>
    <t>Протяжённость противопожарных минерализованных полос</t>
  </si>
  <si>
    <t>Количество установленных и размещённых стэндов и других знаков и указателей, содержащих информацию о мерах пожарной безопасности в лесах</t>
  </si>
  <si>
    <t>Количество установленных шлагбаумов, преград, обеспечивающих ограничение пребывания граждан в лесах в целях обеспечения пожарной безопасности</t>
  </si>
  <si>
    <t>Количество листовок</t>
  </si>
  <si>
    <t>Установка и ремонт мест отдыха</t>
  </si>
  <si>
    <t>Протяжённость лесных дорог</t>
  </si>
  <si>
    <t>Площадь проведения агротехнического ухода за лесными культурами</t>
  </si>
  <si>
    <t>Площадь подготовки почвы</t>
  </si>
  <si>
    <t>Площадь
посадки</t>
  </si>
  <si>
    <t>Площадь дополнения
лесных культур.</t>
  </si>
  <si>
    <t>Площадь рубок</t>
  </si>
  <si>
    <t>Объём древесины</t>
  </si>
  <si>
    <t>Площадь отводов</t>
  </si>
  <si>
    <t>Содержание (эксплуатация) имущества, находящегося в государственной (муниципальной) собственности</t>
  </si>
  <si>
    <t>эксплуатируемая площадь объектов</t>
  </si>
  <si>
    <t>тысяча квадратных метров</t>
  </si>
  <si>
    <t>Сестринское дело</t>
  </si>
  <si>
    <t>ВИЧ-инфекция</t>
  </si>
  <si>
    <t>Первичная медико-санитарная помощь, в части диагностики и лечения Психиатрия(амбулаторно)</t>
  </si>
  <si>
    <t>Судебно-психиатрическая экспериза</t>
  </si>
  <si>
    <t>Сбор и обработка статистической информации</t>
  </si>
  <si>
    <t>Формирование, учет, изучение, обеспечение физического сохранения и безопасности фондов библиотеки</t>
  </si>
  <si>
    <t>22043001001000001009100 Предоставление социального обслуживания в форме социального обслуживания на дому</t>
  </si>
  <si>
    <t>Предоставление социального обслуживания в форме социального обслуживания на дому включая оказание социально-бытовых услуг,социально-медицинских услуг,социально-психологических услуг,социально-педагогических услуг, социально-трудовых услуг,социально-правовых услуг,услуг в целях повышения коммуникативного потенциала получателей. Гражданин полностью утративший способность либо возможность осуществлять самообслуживание, самостоятельно-передвигаться,обеспечивать основные жизненные потребности в силу заболевания,травмы,возраста или наличия инвалидности</t>
  </si>
  <si>
    <t>22043001001100001007100 Предоставление социального обслуживания в форме социального обслуживания на дому</t>
  </si>
  <si>
    <t>Предоставление социального обслуживания в форме социального обслуживания на дому включая оказание социально-бытовых услуг,социально-медицинских услуг,социально-психологических услуг,социально-педагогических услуг, социально-трудовых услуг,социально-правовых услуг,услуг в целях повышения коммуникативного потенциала получателей. Гражданин частично утративший способность либо возможность осуществлять самообслуживание, самостоятельно-передвигаться,обеспечивать основные жизненные потребности в силу заболевания,травмы,возраста или наличия инвалидности</t>
  </si>
  <si>
    <t>22046001301400001005100 Предоставление социального обслуживания в полустационарной форме</t>
  </si>
  <si>
    <t>Предоставление социально-психологических услуг. Гражданин при наличии в семье инвалида или инвалидов ,в том числе ребенка-инвалида или детей инвалидов,нуждающихся в постоянном постороннем уходе.</t>
  </si>
  <si>
    <t>22046001401400001004100 Предоставление социального обслуживания в полустационарной форме</t>
  </si>
  <si>
    <t>Предоставление социально-педагогических услуг. Гражданин при наличии в семье инвалида или инвалидов ,в том числе ребенка-инвалида или детей инвалидов,нуждающихся в постоянном постороннем уходе.</t>
  </si>
  <si>
    <t>22046001601500001009100 Предоставление социального обслуживания в полустационарной форме</t>
  </si>
  <si>
    <t>Предоставление социально-правовых услуг. Гражданин при наличии ребенка или детей в том числе находящихся под опекой ,попечительством),испытывающих трудности в социальной адаптации.</t>
  </si>
  <si>
    <t>22046001601700001005100 Предоставление социального обслуживания в полустационарной форме</t>
  </si>
  <si>
    <t>Предоставление социально-правовых услуг. Гражданин при отсутствии работы и средств к существованию.</t>
  </si>
  <si>
    <t>Предоставление услуг в целях повышения коммуникативного потенциала получателей социальных услуг,имеющих ограничени жизнедеятельности, в том числе детей-инвалидов. Гражданин при наличии в семье инвалида или инвалидов ,в том числе ребенка-инвалида или детей инвалидов,нуждающихся в постоянном постороннем</t>
  </si>
  <si>
    <t>22046001301600001000100 Предоставление социального обслуживания в полустационарной форме</t>
  </si>
  <si>
    <t>Предоставление социально-психологических услуг.</t>
  </si>
  <si>
    <t>22046001001600001003100 Предоставление социального обслуживания в полустационарной форме</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</si>
  <si>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срочных социальных услуг</t>
  </si>
  <si>
    <t>22046001201400001006100 Предоставление социального обслуживания в полустационарной форме</t>
  </si>
  <si>
    <t>22046001501400001003100 Предоставление социального обслуживания в полустационарной форме</t>
  </si>
  <si>
    <t>Предоставление услуг в целях повышения коммуникативного потенциала</t>
  </si>
  <si>
    <t>Предоставление социального обслуживания в стационарной форме (22045001101100001004100)</t>
  </si>
  <si>
    <t>Предоставление социального обслуживания в стационарной форме (22045001101200001002100)</t>
  </si>
  <si>
    <t>Предоставление социального обслуживания в стационарной форме (22045001301200001000100)</t>
  </si>
  <si>
    <t>Предоставление социального обслуживания в стационарной форме (22045001301400001006100)</t>
  </si>
  <si>
    <t>Предоставление социального обслуживания в стационарной форме ( 22045001301500001003100)</t>
  </si>
  <si>
    <t>Предоставление социального обслуживания в стационарной форме (22045001401200001009100)</t>
  </si>
  <si>
    <t>Предоставление социального обслуживания в стационарной форме (22045001401400001005100)</t>
  </si>
  <si>
    <t>Предоставление социального обслуживания в стационарной форме (22045001401100001008100)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</si>
  <si>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</si>
  <si>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Гражданин при отсутствии возможности обеспечения ухода ( в том числе временного) за инвалидом, ребенком, детьми, а также отсутствие попечения над ними)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</si>
  <si>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22045001701400001002100 Гражданин при наличии в семье инвалида или инвалидов, в том числе ребенка-инвалида или детей-инвалидов, нуждающихся в постоянном постороннем уходе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</si>
  <si>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Предоставление социального обслуживания в стационарной форме (22045001701500001009100)</t>
  </si>
  <si>
    <t>Гражданин при наличии ребенка или детей (в том числе находящихся под опекой, попечительством), испытывающих трудности в социальной адаптации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</si>
  <si>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Предоставление услуг в целях повышения коммуникативного потенциала получателей социальных услуг, имеющих ограничения жизнедеятельности, в т.ч. детей-инвалидов</t>
  </si>
  <si>
    <t>Гражданин при наличии внутрисемейного конфликта, вт.ч. с лицами с наркотической или алкогольной зависимостью, лицами, имеющими пристрастия к азарнтным играм, лицами, страдающими психическими расстройствами, наличие насилия в семье.</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</si>
  <si>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22045001501000001002100</t>
  </si>
  <si>
    <t>Количество мероприятий</t>
  </si>
  <si>
    <t>Спортивная подготовка по спорту глухих. Легкая атлетика.Тренировочный этап (этап спортивной специализации)</t>
  </si>
  <si>
    <t>Спортивная подготовка по спорту лиц с поражением ОДА.Бочча.Тренировочный этап (этап спортивной специализации)</t>
  </si>
  <si>
    <t>Спортивная подготовка по спорту лиц с интеллектуальными нарушениями. Легкая атлетика.Этап начальной подготовки.</t>
  </si>
  <si>
    <t>Организация спортивной подготовки на спортивно-оздоровительном этапе</t>
  </si>
  <si>
    <t>Численность граждан, получивших государственную услугу по профессиональному обучению и дополнительному профессиональному образованию</t>
  </si>
  <si>
    <t>Проверка работоспособности систем видеонаблюдения за лесными участками и компьютерного оборудования рабочих мест</t>
  </si>
  <si>
    <t>Проведение обучения с работниками учреждения по технике и тактике лесных пожаров,технике безопасности при их тушении, охране труда</t>
  </si>
  <si>
    <t>Консультирование</t>
  </si>
  <si>
    <t>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и среднего предпринимательства, полу-чивших услугу; Площадь помещений, предоставленных субъектам малого и среднего предпринимательства.</t>
  </si>
  <si>
    <t>Услуга № 1.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</si>
  <si>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3.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</si>
  <si>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4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</si>
  <si>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5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</si>
  <si>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6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</si>
  <si>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7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</si>
  <si>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8
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</si>
  <si>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Услуга № 9
Оформление и выдача ветеринарных сопроводительных документов</t>
  </si>
  <si>
    <t>Услуга № 10
Проведение мероприятий по защите населения от болезней общих для человека и животных и пищевых отравлений</t>
  </si>
  <si>
    <t>Услуга № 11
Проведение мероприятий по защите населения от болезней общих для человека и животных и пищевых отравлений.</t>
  </si>
  <si>
    <t>Услуга № 12
Проведение мероприятий по защите населения от болезней общих для человека и животных и пищевых отравлений</t>
  </si>
  <si>
    <t>Услуга № 13
Проведение мероприятий по защите населения от болезней общих для человека и животных и пищевых отравлений</t>
  </si>
  <si>
    <t>Услуга № 14
Проведение мероприятий по защите населения от болезней общих для человека и животных и пищевых отравлений.</t>
  </si>
  <si>
    <t>Услуга № 15
Проведение мероприятий по защите населения от болезней общих для человека и животных и пищевых отравлений.</t>
  </si>
  <si>
    <t>Наименование государственной услуги (работы)</t>
  </si>
  <si>
    <t>Наименование ГРБС</t>
  </si>
  <si>
    <t>Сведения о выполнении государственными учреждениями Брянской области государственных заданий на оказание государственных услуг (выполнение работ), а также об объемах финансового обеспечения выполнения государственных заданий за 2018 год</t>
  </si>
  <si>
    <t>Администрация Губернатора Брянской области и Правительства Брянской области</t>
  </si>
  <si>
    <t>Управление ветеринарии Брянской области</t>
  </si>
  <si>
    <t>Департамент внутренней политики Брянской области</t>
  </si>
  <si>
    <t>Департамент здравоохранения Брянской области</t>
  </si>
  <si>
    <t>Департамент культуры Брянской области</t>
  </si>
  <si>
    <t>Департамент образования и науки Брянской области</t>
  </si>
  <si>
    <t>Департамент семьи, социальной и демографической политики Брянской области</t>
  </si>
  <si>
    <t>Управление имущественных отношений Брянской области</t>
  </si>
  <si>
    <t>Управление физической культуры и спорта Брянской области</t>
  </si>
  <si>
    <t>Управление государственной службы по труду и занятости населения Брянской области</t>
  </si>
  <si>
    <t>Управление лесами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</si>
  <si>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</si>
  <si>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</si>
  <si>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 xml:space="preserve">Департамент региональной безопасности Брянской области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</si>
</sst>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0"/>
      <color theme="1"/>
      <name val="Segoe UI"/>
      <family val="2"/>
      <charset val="204"/>
    </font>
    <font>
      <b/>
      <sz val="10"/>
      <color rgb="FF000000"/>
      <name val="Arial Cyr"/>
      <family val="2"/>
    </font>
    <font>
      <sz val="10"/>
      <color rgb="FF000000"/>
      <name val="Arial Cyr"/>
      <family val="2"/>
    </font>
    <font>
      <b/>
      <sz val="10"/>
      <color theme="1"/>
      <name val="Segoe UI"/>
      <family val="2"/>
      <charset val="204"/>
    </font>
    <font>
      <sz val="10"/>
      <color rgb="FF000000"/>
      <name val="Arial Cyr"/>
    </font>
    <font>
      <b/>
      <sz val="10"/>
      <color rgb="FF000000"/>
      <name val="Arial CYR"/>
    </font>
    <font>
      <sz val="10"/>
      <name val="Arial"/>
      <family val="2"/>
      <charset val="204"/>
    </font>
    <font>
      <b/>
      <sz val="14"/>
      <color theme="1"/>
      <name val="Segoe UI"/>
      <family val="2"/>
      <charset val="204"/>
    </font>
    <font>
      <sz val="10"/>
      <color theme="1"/>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5">
      <alignment vertical="top" wrapText="1"/>
    </xf>
    <xf numFmtId="49" fontId="3" fillId="0" borderId="5">
      <alignment horizontal="center" vertical="top" shrinkToFit="1"/>
    </xf>
    <xf numFmtId="4" fontId="2" fillId="2" borderId="5">
      <alignment horizontal="right" vertical="top" shrinkToFit="1"/>
    </xf>
    <xf numFmtId="1" fontId="5" fillId="0" borderId="5">
      <alignment horizontal="center" vertical="top" shrinkToFit="1"/>
    </xf>
    <xf numFmtId="4" fontId="6" fillId="2" borderId="5">
      <alignment horizontal="right" vertical="top" shrinkToFit="1"/>
    </xf>
    <xf numFmtId="0" fontId="7" fillId="0" borderId="0"/>
  </cellStyleXfs>
  <cellXfs count="27">
    <xf numFmtId="0" fontId="0" fillId="0" borderId="0" xfId="0"/>
    <xf numFmtId="0" fontId="1" fillId="0" borderId="0" xfId="0" applyFont="1" applyBorder="1" applyAlignment="1" applyProtection="1">
      <alignment horizontal="center" vertical="center" wrapText="1"/>
    </xf>
    <xf numFmtId="4" fontId="4" fillId="0" borderId="1" xfId="0" applyNumberFormat="1" applyFont="1" applyBorder="1" applyAlignment="1" applyProtection="1">
      <alignment horizontal="center" vertical="center" wrapText="1"/>
    </xf>
    <xf numFmtId="0" fontId="1" fillId="0" borderId="0" xfId="0" applyFont="1" applyBorder="1" applyAlignment="1" applyProtection="1">
      <alignment horizontal="left" vertical="center" wrapText="1"/>
    </xf>
    <xf numFmtId="0" fontId="1" fillId="3" borderId="1"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1" fillId="4"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xf>
    <xf numFmtId="4" fontId="1" fillId="3" borderId="1" xfId="0" applyNumberFormat="1" applyFont="1" applyFill="1" applyBorder="1" applyAlignment="1" applyProtection="1">
      <alignment horizontal="center" vertical="center" wrapText="1"/>
      <protection locked="0"/>
    </xf>
    <xf numFmtId="4" fontId="1"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4" fontId="4" fillId="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left" vertical="center" wrapText="1"/>
      <protection locked="0"/>
    </xf>
    <xf numFmtId="4" fontId="1" fillId="3"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cellXfs>
  <cellStyles count="7">
    <cellStyle name="xl26" xfId="4"/>
    <cellStyle name="xl31" xfId="2"/>
    <cellStyle name="xl40" xfId="1"/>
    <cellStyle name="xl41" xfId="3"/>
    <cellStyle name="xl63" xfId="5"/>
    <cellStyle name="Обычный" xfId="0" builtinId="0"/>
    <cellStyle name="Обычный 10"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3"/>
  <sheetViews>
    <sheetView tabSelected="1" view="pageBreakPreview" zoomScale="70" zoomScaleNormal="85" zoomScaleSheetLayoutView="70" workbookViewId="0">
      <pane xSplit="1" ySplit="6" topLeftCell="B7" activePane="bottomRight" state="frozen"/>
      <selection pane="topRight" activeCell="B1" sqref="B1"/>
      <selection pane="bottomLeft" activeCell="A6" sqref="A6"/>
      <selection pane="bottomRight" activeCell="A333" sqref="A333"/>
    </sheetView>
  </sheetViews>
  <sheetFormatPr defaultColWidth="9.140625" defaultRowHeight="14.25" x14ac:dyDescent="0.25"/>
  <cols>
    <col min="1" max="1" width="32" style="1" customWidth="1"/>
    <col min="2" max="2" width="53.7109375" style="3" customWidth="1"/>
    <col min="3" max="3" width="30.85546875" style="1" customWidth="1"/>
    <col min="4" max="4" width="17.28515625" style="1" customWidth="1"/>
    <col min="5" max="6" width="21.7109375" style="1" customWidth="1"/>
    <col min="7" max="7" width="16.85546875" style="1" customWidth="1"/>
    <col min="8" max="13" width="18.42578125" style="1" customWidth="1"/>
    <col min="14" max="16384" width="9.140625" style="1"/>
  </cols>
  <sheetData>
    <row r="1" spans="1:13" ht="46.5" customHeight="1" x14ac:dyDescent="0.25">
      <c r="A1" s="23" t="s">
        <v>426</v>
      </c>
      <c r="B1" s="23"/>
      <c r="C1" s="23"/>
      <c r="D1" s="23"/>
      <c r="E1" s="23"/>
      <c r="F1" s="23"/>
      <c r="G1" s="23"/>
      <c r="H1" s="23"/>
      <c r="I1" s="23"/>
      <c r="J1" s="23"/>
      <c r="K1" s="23"/>
      <c r="L1" s="23"/>
      <c r="M1" s="23"/>
    </row>
    <row r="2" spans="1:13" ht="26.25" customHeight="1" x14ac:dyDescent="0.25">
      <c r="A2" s="16" t="s">
        <v>425</v>
      </c>
      <c r="B2" s="20" t="s">
        <v>424</v>
      </c>
      <c r="C2" s="16" t="s">
        <v>6</v>
      </c>
      <c r="D2" s="16"/>
      <c r="E2" s="16"/>
      <c r="F2" s="16"/>
      <c r="G2" s="16"/>
      <c r="H2" s="17" t="s">
        <v>5</v>
      </c>
      <c r="I2" s="18"/>
      <c r="J2" s="18"/>
      <c r="K2" s="18"/>
      <c r="L2" s="18"/>
      <c r="M2" s="19"/>
    </row>
    <row r="3" spans="1:13" ht="31.5" customHeight="1" x14ac:dyDescent="0.25">
      <c r="A3" s="16"/>
      <c r="B3" s="21"/>
      <c r="C3" s="20" t="s">
        <v>0</v>
      </c>
      <c r="D3" s="20" t="s">
        <v>1</v>
      </c>
      <c r="E3" s="20" t="s">
        <v>7</v>
      </c>
      <c r="F3" s="20" t="s">
        <v>8</v>
      </c>
      <c r="G3" s="20" t="s">
        <v>9</v>
      </c>
      <c r="H3" s="17" t="s">
        <v>2</v>
      </c>
      <c r="I3" s="18"/>
      <c r="J3" s="17" t="s">
        <v>4</v>
      </c>
      <c r="K3" s="18"/>
      <c r="L3" s="17" t="s">
        <v>3</v>
      </c>
      <c r="M3" s="18"/>
    </row>
    <row r="4" spans="1:13" ht="101.25" customHeight="1" x14ac:dyDescent="0.25">
      <c r="A4" s="16"/>
      <c r="B4" s="21"/>
      <c r="C4" s="21"/>
      <c r="D4" s="21"/>
      <c r="E4" s="21"/>
      <c r="F4" s="21"/>
      <c r="G4" s="21"/>
      <c r="H4" s="13" t="s">
        <v>10</v>
      </c>
      <c r="I4" s="13" t="s">
        <v>11</v>
      </c>
      <c r="J4" s="13" t="s">
        <v>10</v>
      </c>
      <c r="K4" s="13" t="s">
        <v>11</v>
      </c>
      <c r="L4" s="13" t="s">
        <v>10</v>
      </c>
      <c r="M4" s="13" t="s">
        <v>11</v>
      </c>
    </row>
    <row r="5" spans="1:13" ht="33" customHeight="1" x14ac:dyDescent="0.25">
      <c r="A5" s="16"/>
      <c r="B5" s="22"/>
      <c r="C5" s="22"/>
      <c r="D5" s="22"/>
      <c r="E5" s="22"/>
      <c r="F5" s="22"/>
      <c r="G5" s="22"/>
      <c r="H5" s="2">
        <f t="shared" ref="H5:M5" si="0">H6+H9+H25+H32+H78+H92+H114+H230+H236+H279+H281+H310+H312+H331</f>
        <v>5437840506.4789619</v>
      </c>
      <c r="I5" s="2">
        <f t="shared" si="0"/>
        <v>0</v>
      </c>
      <c r="J5" s="2">
        <f t="shared" si="0"/>
        <v>5784107933.0175257</v>
      </c>
      <c r="K5" s="2">
        <f t="shared" si="0"/>
        <v>0</v>
      </c>
      <c r="L5" s="2">
        <f t="shared" si="0"/>
        <v>5755110096.5575266</v>
      </c>
      <c r="M5" s="2">
        <f t="shared" si="0"/>
        <v>0</v>
      </c>
    </row>
    <row r="6" spans="1:13" ht="38.25" x14ac:dyDescent="0.25">
      <c r="A6" s="26" t="s">
        <v>427</v>
      </c>
      <c r="B6" s="7"/>
      <c r="C6" s="10"/>
      <c r="D6" s="10"/>
      <c r="E6" s="10"/>
      <c r="F6" s="10"/>
      <c r="G6" s="10"/>
      <c r="H6" s="12">
        <f>H7+H8</f>
        <v>209981987</v>
      </c>
      <c r="I6" s="12">
        <f t="shared" ref="I6:M6" si="1">I7+I8</f>
        <v>0</v>
      </c>
      <c r="J6" s="12">
        <f t="shared" si="1"/>
        <v>214981987</v>
      </c>
      <c r="K6" s="12">
        <f t="shared" si="1"/>
        <v>0</v>
      </c>
      <c r="L6" s="12">
        <f t="shared" si="1"/>
        <v>214981987</v>
      </c>
      <c r="M6" s="12">
        <f t="shared" si="1"/>
        <v>0</v>
      </c>
    </row>
    <row r="7" spans="1:13" ht="28.5" x14ac:dyDescent="0.25">
      <c r="A7" s="8"/>
      <c r="B7" s="14" t="s">
        <v>12</v>
      </c>
      <c r="C7" s="9" t="s">
        <v>13</v>
      </c>
      <c r="D7" s="9" t="s">
        <v>54</v>
      </c>
      <c r="E7" s="9">
        <v>160056</v>
      </c>
      <c r="F7" s="9">
        <v>158712</v>
      </c>
      <c r="G7" s="9">
        <v>158712</v>
      </c>
      <c r="H7" s="9">
        <v>70991553</v>
      </c>
      <c r="I7" s="9"/>
      <c r="J7" s="9">
        <v>72096815</v>
      </c>
      <c r="K7" s="9"/>
      <c r="L7" s="9">
        <v>72096815</v>
      </c>
      <c r="M7" s="9"/>
    </row>
    <row r="8" spans="1:13" ht="42.75" x14ac:dyDescent="0.25">
      <c r="A8" s="8"/>
      <c r="B8" s="14" t="s">
        <v>355</v>
      </c>
      <c r="C8" s="9" t="s">
        <v>356</v>
      </c>
      <c r="D8" s="9" t="s">
        <v>357</v>
      </c>
      <c r="E8" s="9">
        <v>939.86</v>
      </c>
      <c r="F8" s="9">
        <v>939.86</v>
      </c>
      <c r="G8" s="9">
        <v>939.86</v>
      </c>
      <c r="H8" s="9">
        <v>138990434</v>
      </c>
      <c r="I8" s="9"/>
      <c r="J8" s="9">
        <v>142885172</v>
      </c>
      <c r="K8" s="9"/>
      <c r="L8" s="9">
        <v>142885172</v>
      </c>
      <c r="M8" s="9"/>
    </row>
    <row r="9" spans="1:13" ht="25.5" x14ac:dyDescent="0.25">
      <c r="A9" s="25" t="s">
        <v>428</v>
      </c>
      <c r="B9" s="7"/>
      <c r="C9" s="10"/>
      <c r="D9" s="10"/>
      <c r="E9" s="10"/>
      <c r="F9" s="10"/>
      <c r="G9" s="10"/>
      <c r="H9" s="12">
        <f>SUM(H10:H24)</f>
        <v>167114449.46000001</v>
      </c>
      <c r="I9" s="12">
        <f t="shared" ref="I9:M9" si="2">SUM(I10:I24)</f>
        <v>0</v>
      </c>
      <c r="J9" s="12">
        <f t="shared" si="2"/>
        <v>192713786.09000003</v>
      </c>
      <c r="K9" s="12">
        <f t="shared" si="2"/>
        <v>0</v>
      </c>
      <c r="L9" s="12">
        <f t="shared" si="2"/>
        <v>192713786.09000003</v>
      </c>
      <c r="M9" s="12">
        <f t="shared" si="2"/>
        <v>0</v>
      </c>
    </row>
    <row r="10" spans="1:13" ht="93.75" customHeight="1" x14ac:dyDescent="0.25">
      <c r="A10" s="11"/>
      <c r="B10" s="14" t="s">
        <v>410</v>
      </c>
      <c r="C10" s="9" t="s">
        <v>14</v>
      </c>
      <c r="D10" s="9" t="s">
        <v>15</v>
      </c>
      <c r="E10" s="9">
        <v>3549</v>
      </c>
      <c r="F10" s="9">
        <v>3719</v>
      </c>
      <c r="G10" s="9">
        <v>3719</v>
      </c>
      <c r="H10" s="9">
        <f>E10*21.7</f>
        <v>77013.3</v>
      </c>
      <c r="I10" s="9">
        <v>0</v>
      </c>
      <c r="J10" s="9">
        <f>G10*21.7</f>
        <v>80702.3</v>
      </c>
      <c r="K10" s="9">
        <v>0</v>
      </c>
      <c r="L10" s="9">
        <f>J10</f>
        <v>80702.3</v>
      </c>
      <c r="M10" s="9">
        <v>0</v>
      </c>
    </row>
    <row r="11" spans="1:13" ht="93.75" customHeight="1" x14ac:dyDescent="0.25">
      <c r="A11" s="11"/>
      <c r="B11" s="14" t="s">
        <v>16</v>
      </c>
      <c r="C11" s="9" t="s">
        <v>17</v>
      </c>
      <c r="D11" s="9" t="s">
        <v>20</v>
      </c>
      <c r="E11" s="9">
        <v>191923</v>
      </c>
      <c r="F11" s="9">
        <v>229340</v>
      </c>
      <c r="G11" s="9">
        <v>229340</v>
      </c>
      <c r="H11" s="9">
        <f>E11*162.84</f>
        <v>31252741.32</v>
      </c>
      <c r="I11" s="9">
        <v>0</v>
      </c>
      <c r="J11" s="9">
        <f>G11*162.84</f>
        <v>37345725.600000001</v>
      </c>
      <c r="K11" s="9">
        <v>0</v>
      </c>
      <c r="L11" s="9">
        <f>J11</f>
        <v>37345725.600000001</v>
      </c>
      <c r="M11" s="9">
        <v>0</v>
      </c>
    </row>
    <row r="12" spans="1:13" ht="92.25" customHeight="1" x14ac:dyDescent="0.25">
      <c r="A12" s="11"/>
      <c r="B12" s="14" t="s">
        <v>411</v>
      </c>
      <c r="C12" s="9" t="s">
        <v>18</v>
      </c>
      <c r="D12" s="9" t="s">
        <v>15</v>
      </c>
      <c r="E12" s="9">
        <v>154366</v>
      </c>
      <c r="F12" s="9">
        <f t="shared" ref="F12:F24" si="3">G12</f>
        <v>165697</v>
      </c>
      <c r="G12" s="9">
        <v>165697</v>
      </c>
      <c r="H12" s="9">
        <f>E12*50</f>
        <v>7718300</v>
      </c>
      <c r="I12" s="9">
        <v>0</v>
      </c>
      <c r="J12" s="9">
        <f>G12*50</f>
        <v>8284850</v>
      </c>
      <c r="K12" s="9">
        <v>0</v>
      </c>
      <c r="L12" s="9">
        <f>J12</f>
        <v>8284850</v>
      </c>
      <c r="M12" s="9">
        <v>0</v>
      </c>
    </row>
    <row r="13" spans="1:13" ht="93.75" customHeight="1" x14ac:dyDescent="0.25">
      <c r="A13" s="11"/>
      <c r="B13" s="14" t="s">
        <v>412</v>
      </c>
      <c r="C13" s="9" t="s">
        <v>14</v>
      </c>
      <c r="D13" s="9" t="s">
        <v>15</v>
      </c>
      <c r="E13" s="9">
        <v>3662</v>
      </c>
      <c r="F13" s="9">
        <f t="shared" si="3"/>
        <v>3826</v>
      </c>
      <c r="G13" s="9">
        <v>3826</v>
      </c>
      <c r="H13" s="9">
        <f>E13*21.7</f>
        <v>79465.399999999994</v>
      </c>
      <c r="I13" s="9">
        <v>0</v>
      </c>
      <c r="J13" s="9">
        <f>G13*21.7</f>
        <v>83024.2</v>
      </c>
      <c r="K13" s="9">
        <v>0</v>
      </c>
      <c r="L13" s="9">
        <f>J13</f>
        <v>83024.2</v>
      </c>
      <c r="M13" s="9">
        <v>0</v>
      </c>
    </row>
    <row r="14" spans="1:13" ht="93.75" customHeight="1" x14ac:dyDescent="0.25">
      <c r="A14" s="11"/>
      <c r="B14" s="14" t="s">
        <v>413</v>
      </c>
      <c r="C14" s="9" t="s">
        <v>19</v>
      </c>
      <c r="D14" s="9" t="s">
        <v>20</v>
      </c>
      <c r="E14" s="9">
        <v>135982</v>
      </c>
      <c r="F14" s="9">
        <f t="shared" si="3"/>
        <v>165670</v>
      </c>
      <c r="G14" s="9">
        <v>165670</v>
      </c>
      <c r="H14" s="9">
        <f>E14*208.85</f>
        <v>28399840.699999999</v>
      </c>
      <c r="I14" s="9">
        <v>0</v>
      </c>
      <c r="J14" s="9">
        <f t="shared" ref="J14" si="4">G14*208.85</f>
        <v>34600179.5</v>
      </c>
      <c r="K14" s="9">
        <v>0</v>
      </c>
      <c r="L14" s="9">
        <f t="shared" ref="L14:L24" si="5">J14</f>
        <v>34600179.5</v>
      </c>
      <c r="M14" s="9">
        <v>0</v>
      </c>
    </row>
    <row r="15" spans="1:13" ht="93.75" customHeight="1" x14ac:dyDescent="0.25">
      <c r="A15" s="11"/>
      <c r="B15" s="14" t="s">
        <v>414</v>
      </c>
      <c r="C15" s="9" t="s">
        <v>21</v>
      </c>
      <c r="D15" s="9" t="s">
        <v>20</v>
      </c>
      <c r="E15" s="9">
        <v>403170</v>
      </c>
      <c r="F15" s="9">
        <f t="shared" si="3"/>
        <v>465119</v>
      </c>
      <c r="G15" s="9">
        <v>465119</v>
      </c>
      <c r="H15" s="9">
        <f>171.6*E15</f>
        <v>69183972</v>
      </c>
      <c r="I15" s="9">
        <v>0</v>
      </c>
      <c r="J15" s="9">
        <f t="shared" ref="J15" si="6">171.6*G15</f>
        <v>79814420.399999991</v>
      </c>
      <c r="K15" s="9">
        <v>0</v>
      </c>
      <c r="L15" s="9">
        <f t="shared" si="5"/>
        <v>79814420.399999991</v>
      </c>
      <c r="M15" s="9">
        <v>0</v>
      </c>
    </row>
    <row r="16" spans="1:13" ht="93.75" customHeight="1" x14ac:dyDescent="0.25">
      <c r="A16" s="11"/>
      <c r="B16" s="14" t="s">
        <v>415</v>
      </c>
      <c r="C16" s="9" t="s">
        <v>14</v>
      </c>
      <c r="D16" s="9" t="s">
        <v>15</v>
      </c>
      <c r="E16" s="9">
        <v>54</v>
      </c>
      <c r="F16" s="9">
        <f t="shared" si="3"/>
        <v>54</v>
      </c>
      <c r="G16" s="9">
        <v>54</v>
      </c>
      <c r="H16" s="9">
        <f>21.7*E16</f>
        <v>1171.8</v>
      </c>
      <c r="I16" s="9">
        <v>0</v>
      </c>
      <c r="J16" s="9">
        <f t="shared" ref="J16" si="7">21.7*G16</f>
        <v>1171.8</v>
      </c>
      <c r="K16" s="9">
        <v>0</v>
      </c>
      <c r="L16" s="9">
        <f t="shared" si="5"/>
        <v>1171.8</v>
      </c>
      <c r="M16" s="9">
        <v>0</v>
      </c>
    </row>
    <row r="17" spans="1:13" ht="75" customHeight="1" x14ac:dyDescent="0.25">
      <c r="A17" s="11"/>
      <c r="B17" s="14" t="s">
        <v>416</v>
      </c>
      <c r="C17" s="9" t="s">
        <v>22</v>
      </c>
      <c r="D17" s="9" t="s">
        <v>15</v>
      </c>
      <c r="E17" s="9">
        <v>360</v>
      </c>
      <c r="F17" s="9">
        <f t="shared" si="3"/>
        <v>1140</v>
      </c>
      <c r="G17" s="9">
        <v>1140</v>
      </c>
      <c r="H17" s="9">
        <f>E17*657.42</f>
        <v>236671.19999999998</v>
      </c>
      <c r="I17" s="9">
        <v>0</v>
      </c>
      <c r="J17" s="9">
        <f t="shared" ref="J17" si="8">G17*657.42</f>
        <v>749458.79999999993</v>
      </c>
      <c r="K17" s="9">
        <v>0</v>
      </c>
      <c r="L17" s="9">
        <f t="shared" si="5"/>
        <v>749458.79999999993</v>
      </c>
      <c r="M17" s="9">
        <v>0</v>
      </c>
    </row>
    <row r="18" spans="1:13" ht="75" customHeight="1" x14ac:dyDescent="0.25">
      <c r="A18" s="11"/>
      <c r="B18" s="14" t="s">
        <v>417</v>
      </c>
      <c r="C18" s="9" t="s">
        <v>14</v>
      </c>
      <c r="D18" s="9" t="s">
        <v>15</v>
      </c>
      <c r="E18" s="9">
        <v>538709</v>
      </c>
      <c r="F18" s="9">
        <f t="shared" si="3"/>
        <v>537573</v>
      </c>
      <c r="G18" s="9">
        <v>537573</v>
      </c>
      <c r="H18" s="9">
        <f>E18*21.7</f>
        <v>11689985.299999999</v>
      </c>
      <c r="I18" s="9">
        <v>0</v>
      </c>
      <c r="J18" s="9">
        <f t="shared" ref="J18" si="9">G18*21.7</f>
        <v>11665334.1</v>
      </c>
      <c r="K18" s="9">
        <v>0</v>
      </c>
      <c r="L18" s="9">
        <f t="shared" si="5"/>
        <v>11665334.1</v>
      </c>
      <c r="M18" s="9">
        <v>0</v>
      </c>
    </row>
    <row r="19" spans="1:13" ht="75" customHeight="1" x14ac:dyDescent="0.25">
      <c r="A19" s="11"/>
      <c r="B19" s="14" t="s">
        <v>418</v>
      </c>
      <c r="C19" s="9" t="s">
        <v>18</v>
      </c>
      <c r="D19" s="9" t="s">
        <v>15</v>
      </c>
      <c r="E19" s="9">
        <v>96080</v>
      </c>
      <c r="F19" s="9">
        <f t="shared" si="3"/>
        <v>103771</v>
      </c>
      <c r="G19" s="9">
        <v>103771</v>
      </c>
      <c r="H19" s="9">
        <f>E19*10</f>
        <v>960800</v>
      </c>
      <c r="I19" s="9">
        <v>0</v>
      </c>
      <c r="J19" s="9">
        <f t="shared" ref="J19" si="10">G19*10</f>
        <v>1037710</v>
      </c>
      <c r="K19" s="9">
        <v>0</v>
      </c>
      <c r="L19" s="9">
        <f t="shared" si="5"/>
        <v>1037710</v>
      </c>
      <c r="M19" s="9">
        <v>0</v>
      </c>
    </row>
    <row r="20" spans="1:13" ht="75" customHeight="1" x14ac:dyDescent="0.25">
      <c r="A20" s="11"/>
      <c r="B20" s="14" t="s">
        <v>419</v>
      </c>
      <c r="C20" s="9" t="s">
        <v>23</v>
      </c>
      <c r="D20" s="9" t="s">
        <v>15</v>
      </c>
      <c r="E20" s="9">
        <v>82405</v>
      </c>
      <c r="F20" s="9">
        <f t="shared" si="3"/>
        <v>89857</v>
      </c>
      <c r="G20" s="9">
        <v>89857</v>
      </c>
      <c r="H20" s="9">
        <f>E20*21.7</f>
        <v>1788188.5</v>
      </c>
      <c r="I20" s="9">
        <v>0</v>
      </c>
      <c r="J20" s="9">
        <f>G20*21.7</f>
        <v>1949896.9</v>
      </c>
      <c r="K20" s="9">
        <v>0</v>
      </c>
      <c r="L20" s="9">
        <f t="shared" si="5"/>
        <v>1949896.9</v>
      </c>
      <c r="M20" s="9">
        <v>0</v>
      </c>
    </row>
    <row r="21" spans="1:13" ht="75" customHeight="1" x14ac:dyDescent="0.25">
      <c r="A21" s="11"/>
      <c r="B21" s="14" t="s">
        <v>420</v>
      </c>
      <c r="C21" s="9" t="s">
        <v>24</v>
      </c>
      <c r="D21" s="9" t="s">
        <v>20</v>
      </c>
      <c r="E21" s="9">
        <v>82979</v>
      </c>
      <c r="F21" s="9">
        <f t="shared" si="3"/>
        <v>90259</v>
      </c>
      <c r="G21" s="9">
        <v>90259</v>
      </c>
      <c r="H21" s="9">
        <f>E21*188.91</f>
        <v>15675562.890000001</v>
      </c>
      <c r="I21" s="9">
        <v>0</v>
      </c>
      <c r="J21" s="9">
        <f>G21*188.91</f>
        <v>17050827.690000001</v>
      </c>
      <c r="K21" s="9">
        <v>0</v>
      </c>
      <c r="L21" s="9">
        <f t="shared" si="5"/>
        <v>17050827.690000001</v>
      </c>
      <c r="M21" s="9">
        <v>0</v>
      </c>
    </row>
    <row r="22" spans="1:13" ht="75" customHeight="1" x14ac:dyDescent="0.25">
      <c r="A22" s="11"/>
      <c r="B22" s="14" t="s">
        <v>421</v>
      </c>
      <c r="C22" s="9" t="s">
        <v>18</v>
      </c>
      <c r="D22" s="9" t="s">
        <v>15</v>
      </c>
      <c r="E22" s="9">
        <v>137</v>
      </c>
      <c r="F22" s="9">
        <f t="shared" si="3"/>
        <v>137</v>
      </c>
      <c r="G22" s="9">
        <v>137</v>
      </c>
      <c r="H22" s="9">
        <f>E22*100</f>
        <v>13700</v>
      </c>
      <c r="I22" s="9">
        <v>0</v>
      </c>
      <c r="J22" s="9">
        <f t="shared" ref="J22" si="11">G22*100</f>
        <v>13700</v>
      </c>
      <c r="K22" s="9">
        <v>0</v>
      </c>
      <c r="L22" s="9">
        <f t="shared" si="5"/>
        <v>13700</v>
      </c>
      <c r="M22" s="9">
        <v>0</v>
      </c>
    </row>
    <row r="23" spans="1:13" ht="75" customHeight="1" x14ac:dyDescent="0.25">
      <c r="A23" s="11"/>
      <c r="B23" s="14" t="s">
        <v>422</v>
      </c>
      <c r="C23" s="9" t="s">
        <v>14</v>
      </c>
      <c r="D23" s="9" t="s">
        <v>15</v>
      </c>
      <c r="E23" s="9">
        <v>61</v>
      </c>
      <c r="F23" s="9">
        <f t="shared" si="3"/>
        <v>59</v>
      </c>
      <c r="G23" s="9">
        <v>59</v>
      </c>
      <c r="H23" s="9">
        <f>E23*21.7</f>
        <v>1323.7</v>
      </c>
      <c r="I23" s="9">
        <v>0</v>
      </c>
      <c r="J23" s="9">
        <f t="shared" ref="J23" si="12">G23*21.7</f>
        <v>1280.3</v>
      </c>
      <c r="K23" s="9">
        <v>0</v>
      </c>
      <c r="L23" s="9">
        <f t="shared" si="5"/>
        <v>1280.3</v>
      </c>
      <c r="M23" s="9">
        <v>0</v>
      </c>
    </row>
    <row r="24" spans="1:13" ht="75" customHeight="1" x14ac:dyDescent="0.25">
      <c r="A24" s="11"/>
      <c r="B24" s="14" t="s">
        <v>423</v>
      </c>
      <c r="C24" s="9" t="s">
        <v>19</v>
      </c>
      <c r="D24" s="9" t="s">
        <v>20</v>
      </c>
      <c r="E24" s="9">
        <v>171</v>
      </c>
      <c r="F24" s="9">
        <f t="shared" si="3"/>
        <v>170</v>
      </c>
      <c r="G24" s="9">
        <v>170</v>
      </c>
      <c r="H24" s="9">
        <f>E24*208.85</f>
        <v>35713.35</v>
      </c>
      <c r="I24" s="9">
        <v>0</v>
      </c>
      <c r="J24" s="9">
        <f t="shared" ref="J24" si="13">G24*208.85</f>
        <v>35504.5</v>
      </c>
      <c r="K24" s="9">
        <v>0</v>
      </c>
      <c r="L24" s="9">
        <f t="shared" si="5"/>
        <v>35504.5</v>
      </c>
      <c r="M24" s="9">
        <v>0</v>
      </c>
    </row>
    <row r="25" spans="1:13" ht="25.5" x14ac:dyDescent="0.25">
      <c r="A25" s="25" t="s">
        <v>429</v>
      </c>
      <c r="B25" s="7"/>
      <c r="C25" s="10"/>
      <c r="D25" s="10"/>
      <c r="E25" s="10"/>
      <c r="F25" s="10"/>
      <c r="G25" s="10"/>
      <c r="H25" s="12">
        <f>SUM(H26:H31)</f>
        <v>62868024.799999997</v>
      </c>
      <c r="I25" s="12">
        <f t="shared" ref="I25:M25" si="14">SUM(I26:I31)</f>
        <v>0</v>
      </c>
      <c r="J25" s="12">
        <f t="shared" si="14"/>
        <v>71962781.61999999</v>
      </c>
      <c r="K25" s="12">
        <f t="shared" si="14"/>
        <v>0</v>
      </c>
      <c r="L25" s="12">
        <f t="shared" si="14"/>
        <v>71962781.61999999</v>
      </c>
      <c r="M25" s="12">
        <f t="shared" si="14"/>
        <v>0</v>
      </c>
    </row>
    <row r="26" spans="1:13" x14ac:dyDescent="0.25">
      <c r="A26" s="11"/>
      <c r="B26" s="14" t="s">
        <v>25</v>
      </c>
      <c r="C26" s="4" t="s">
        <v>26</v>
      </c>
      <c r="D26" s="4" t="s">
        <v>54</v>
      </c>
      <c r="E26" s="4">
        <v>15276</v>
      </c>
      <c r="F26" s="4">
        <v>15276</v>
      </c>
      <c r="G26" s="4">
        <v>15276</v>
      </c>
      <c r="H26" s="4">
        <v>33562378.759999998</v>
      </c>
      <c r="I26" s="4">
        <v>0</v>
      </c>
      <c r="J26" s="4">
        <v>39654330.770000003</v>
      </c>
      <c r="K26" s="4"/>
      <c r="L26" s="4">
        <v>39654330.770000003</v>
      </c>
      <c r="M26" s="4"/>
    </row>
    <row r="27" spans="1:13" x14ac:dyDescent="0.25">
      <c r="A27" s="11"/>
      <c r="B27" s="14" t="s">
        <v>27</v>
      </c>
      <c r="C27" s="4" t="s">
        <v>28</v>
      </c>
      <c r="D27" s="4" t="s">
        <v>29</v>
      </c>
      <c r="E27" s="4">
        <v>69.48</v>
      </c>
      <c r="F27" s="4">
        <v>69.48</v>
      </c>
      <c r="G27" s="4">
        <v>69.48</v>
      </c>
      <c r="H27" s="4">
        <v>1265759.8</v>
      </c>
      <c r="I27" s="4"/>
      <c r="J27" s="4">
        <v>1265759.8</v>
      </c>
      <c r="K27" s="4"/>
      <c r="L27" s="4">
        <v>1265759.8</v>
      </c>
      <c r="M27" s="4"/>
    </row>
    <row r="28" spans="1:13" x14ac:dyDescent="0.25">
      <c r="A28" s="11"/>
      <c r="B28" s="14" t="s">
        <v>27</v>
      </c>
      <c r="C28" s="4" t="s">
        <v>28</v>
      </c>
      <c r="D28" s="4" t="s">
        <v>29</v>
      </c>
      <c r="E28" s="4">
        <v>2277.5</v>
      </c>
      <c r="F28" s="4">
        <v>2164.66</v>
      </c>
      <c r="G28" s="4">
        <v>2164.66</v>
      </c>
      <c r="H28" s="4">
        <v>24004218</v>
      </c>
      <c r="I28" s="4"/>
      <c r="J28" s="4">
        <v>27007022.809999999</v>
      </c>
      <c r="K28" s="4"/>
      <c r="L28" s="4">
        <v>27007022.809999999</v>
      </c>
      <c r="M28" s="4"/>
    </row>
    <row r="29" spans="1:13" x14ac:dyDescent="0.25">
      <c r="A29" s="11"/>
      <c r="B29" s="14" t="s">
        <v>27</v>
      </c>
      <c r="C29" s="4" t="s">
        <v>28</v>
      </c>
      <c r="D29" s="4" t="s">
        <v>29</v>
      </c>
      <c r="E29" s="4">
        <v>11</v>
      </c>
      <c r="F29" s="4">
        <v>11</v>
      </c>
      <c r="G29" s="4">
        <v>11</v>
      </c>
      <c r="H29" s="4">
        <v>854500</v>
      </c>
      <c r="I29" s="4"/>
      <c r="J29" s="4">
        <v>854500</v>
      </c>
      <c r="K29" s="4"/>
      <c r="L29" s="4">
        <v>854500</v>
      </c>
      <c r="M29" s="4"/>
    </row>
    <row r="30" spans="1:13" ht="71.25" x14ac:dyDescent="0.25">
      <c r="A30" s="11"/>
      <c r="B30" s="14" t="s">
        <v>30</v>
      </c>
      <c r="C30" s="4" t="s">
        <v>31</v>
      </c>
      <c r="D30" s="4" t="s">
        <v>54</v>
      </c>
      <c r="E30" s="4">
        <v>37</v>
      </c>
      <c r="F30" s="4">
        <v>37</v>
      </c>
      <c r="G30" s="4">
        <v>37</v>
      </c>
      <c r="H30" s="4">
        <v>1487451</v>
      </c>
      <c r="I30" s="4"/>
      <c r="J30" s="4">
        <v>1487451</v>
      </c>
      <c r="K30" s="4"/>
      <c r="L30" s="4">
        <v>1487451</v>
      </c>
      <c r="M30" s="4"/>
    </row>
    <row r="31" spans="1:13" ht="28.5" x14ac:dyDescent="0.25">
      <c r="A31" s="11"/>
      <c r="B31" s="14" t="s">
        <v>32</v>
      </c>
      <c r="C31" s="4" t="s">
        <v>33</v>
      </c>
      <c r="D31" s="4" t="s">
        <v>54</v>
      </c>
      <c r="E31" s="4">
        <v>3750</v>
      </c>
      <c r="F31" s="4">
        <v>3750</v>
      </c>
      <c r="G31" s="4">
        <v>3750</v>
      </c>
      <c r="H31" s="4">
        <v>1693717.24</v>
      </c>
      <c r="I31" s="4"/>
      <c r="J31" s="4">
        <v>1693717.24</v>
      </c>
      <c r="K31" s="4"/>
      <c r="L31" s="4">
        <v>1693717.24</v>
      </c>
      <c r="M31" s="4"/>
    </row>
    <row r="32" spans="1:13" ht="25.5" x14ac:dyDescent="0.25">
      <c r="A32" s="25" t="s">
        <v>430</v>
      </c>
      <c r="B32" s="7"/>
      <c r="C32" s="10"/>
      <c r="D32" s="10"/>
      <c r="E32" s="10"/>
      <c r="F32" s="10"/>
      <c r="G32" s="10"/>
      <c r="H32" s="12">
        <f>SUM(H33:H77)</f>
        <v>1554232926.2600002</v>
      </c>
      <c r="I32" s="12">
        <f t="shared" ref="I32:M32" si="15">SUM(I33:I77)</f>
        <v>0</v>
      </c>
      <c r="J32" s="12">
        <f t="shared" si="15"/>
        <v>1545462826.8700004</v>
      </c>
      <c r="K32" s="12">
        <f t="shared" si="15"/>
        <v>0</v>
      </c>
      <c r="L32" s="12">
        <f t="shared" si="15"/>
        <v>1545462826.8700004</v>
      </c>
      <c r="M32" s="12">
        <f t="shared" si="15"/>
        <v>0</v>
      </c>
    </row>
    <row r="33" spans="1:13" ht="99.75" x14ac:dyDescent="0.25">
      <c r="A33" s="11"/>
      <c r="B33" s="14" t="s">
        <v>34</v>
      </c>
      <c r="C33" s="9" t="s">
        <v>358</v>
      </c>
      <c r="D33" s="9" t="s">
        <v>35</v>
      </c>
      <c r="E33" s="9">
        <v>521</v>
      </c>
      <c r="F33" s="9">
        <v>551</v>
      </c>
      <c r="G33" s="9">
        <v>451</v>
      </c>
      <c r="H33" s="9">
        <v>23913969.640000001</v>
      </c>
      <c r="I33" s="9">
        <v>0</v>
      </c>
      <c r="J33" s="9">
        <v>29327944.390000001</v>
      </c>
      <c r="K33" s="9">
        <v>0</v>
      </c>
      <c r="L33" s="9">
        <v>29327944.390000001</v>
      </c>
      <c r="M33" s="9">
        <v>0</v>
      </c>
    </row>
    <row r="34" spans="1:13" x14ac:dyDescent="0.25">
      <c r="A34" s="11"/>
      <c r="B34" s="14" t="s">
        <v>36</v>
      </c>
      <c r="C34" s="9" t="s">
        <v>36</v>
      </c>
      <c r="D34" s="9" t="s">
        <v>35</v>
      </c>
      <c r="E34" s="9">
        <v>229</v>
      </c>
      <c r="F34" s="9">
        <v>203</v>
      </c>
      <c r="G34" s="9">
        <v>203</v>
      </c>
      <c r="H34" s="9">
        <v>12831681.5</v>
      </c>
      <c r="I34" s="9">
        <v>0</v>
      </c>
      <c r="J34" s="9">
        <v>11067051.870000001</v>
      </c>
      <c r="K34" s="9">
        <v>0</v>
      </c>
      <c r="L34" s="9">
        <v>11067051.870000001</v>
      </c>
      <c r="M34" s="9">
        <v>0</v>
      </c>
    </row>
    <row r="35" spans="1:13" x14ac:dyDescent="0.25">
      <c r="A35" s="11"/>
      <c r="B35" s="14" t="s">
        <v>37</v>
      </c>
      <c r="C35" s="9" t="s">
        <v>37</v>
      </c>
      <c r="D35" s="9" t="s">
        <v>35</v>
      </c>
      <c r="E35" s="9">
        <v>8578</v>
      </c>
      <c r="F35" s="9">
        <v>8578</v>
      </c>
      <c r="G35" s="9">
        <v>8578</v>
      </c>
      <c r="H35" s="9">
        <v>3913994.28</v>
      </c>
      <c r="I35" s="9">
        <v>0</v>
      </c>
      <c r="J35" s="9">
        <v>4566507.3899999997</v>
      </c>
      <c r="K35" s="9">
        <v>0</v>
      </c>
      <c r="L35" s="9">
        <v>4566507.3899999997</v>
      </c>
      <c r="M35" s="9">
        <v>0</v>
      </c>
    </row>
    <row r="36" spans="1:13" x14ac:dyDescent="0.25">
      <c r="A36" s="11"/>
      <c r="B36" s="14" t="s">
        <v>38</v>
      </c>
      <c r="C36" s="9" t="s">
        <v>38</v>
      </c>
      <c r="D36" s="9" t="s">
        <v>35</v>
      </c>
      <c r="E36" s="9">
        <v>315</v>
      </c>
      <c r="F36" s="9">
        <v>295</v>
      </c>
      <c r="G36" s="9">
        <v>295</v>
      </c>
      <c r="H36" s="9">
        <v>14418844.34</v>
      </c>
      <c r="I36" s="9">
        <v>0</v>
      </c>
      <c r="J36" s="9">
        <v>14586414.049999999</v>
      </c>
      <c r="K36" s="9">
        <v>0</v>
      </c>
      <c r="L36" s="9">
        <v>14586414.049999999</v>
      </c>
      <c r="M36" s="9">
        <v>0</v>
      </c>
    </row>
    <row r="37" spans="1:13" x14ac:dyDescent="0.25">
      <c r="A37" s="11"/>
      <c r="B37" s="14" t="s">
        <v>39</v>
      </c>
      <c r="C37" s="9" t="s">
        <v>40</v>
      </c>
      <c r="D37" s="9" t="s">
        <v>35</v>
      </c>
      <c r="E37" s="9">
        <v>1520</v>
      </c>
      <c r="F37" s="9">
        <v>1520</v>
      </c>
      <c r="G37" s="9">
        <v>1520</v>
      </c>
      <c r="H37" s="9">
        <v>613579</v>
      </c>
      <c r="I37" s="9">
        <v>0</v>
      </c>
      <c r="J37" s="9">
        <v>613579</v>
      </c>
      <c r="K37" s="9">
        <v>0</v>
      </c>
      <c r="L37" s="9">
        <v>613579</v>
      </c>
      <c r="M37" s="9">
        <v>0</v>
      </c>
    </row>
    <row r="38" spans="1:13" ht="28.5" x14ac:dyDescent="0.25">
      <c r="A38" s="11"/>
      <c r="B38" s="14" t="s">
        <v>41</v>
      </c>
      <c r="C38" s="9" t="s">
        <v>41</v>
      </c>
      <c r="D38" s="9" t="s">
        <v>42</v>
      </c>
      <c r="E38" s="9">
        <v>4739</v>
      </c>
      <c r="F38" s="9">
        <v>4739</v>
      </c>
      <c r="G38" s="9">
        <v>4739</v>
      </c>
      <c r="H38" s="9">
        <v>44280955.359999999</v>
      </c>
      <c r="I38" s="9">
        <v>0</v>
      </c>
      <c r="J38" s="9">
        <v>42137814.719999999</v>
      </c>
      <c r="K38" s="9">
        <v>0</v>
      </c>
      <c r="L38" s="9">
        <v>42137814.719999999</v>
      </c>
      <c r="M38" s="9">
        <v>0</v>
      </c>
    </row>
    <row r="39" spans="1:13" x14ac:dyDescent="0.25">
      <c r="A39" s="11"/>
      <c r="B39" s="14" t="s">
        <v>43</v>
      </c>
      <c r="C39" s="9" t="s">
        <v>43</v>
      </c>
      <c r="D39" s="9" t="s">
        <v>44</v>
      </c>
      <c r="E39" s="9">
        <v>30672</v>
      </c>
      <c r="F39" s="9">
        <v>28923</v>
      </c>
      <c r="G39" s="9">
        <v>27644</v>
      </c>
      <c r="H39" s="9">
        <v>36567165.32</v>
      </c>
      <c r="I39" s="9">
        <v>0</v>
      </c>
      <c r="J39" s="9">
        <v>37176686.330000006</v>
      </c>
      <c r="K39" s="9">
        <v>0</v>
      </c>
      <c r="L39" s="9">
        <v>37176686.330000006</v>
      </c>
      <c r="M39" s="9">
        <v>0</v>
      </c>
    </row>
    <row r="40" spans="1:13" x14ac:dyDescent="0.25">
      <c r="A40" s="11"/>
      <c r="B40" s="14" t="s">
        <v>43</v>
      </c>
      <c r="C40" s="9" t="s">
        <v>43</v>
      </c>
      <c r="D40" s="9" t="s">
        <v>45</v>
      </c>
      <c r="E40" s="9">
        <v>30845</v>
      </c>
      <c r="F40" s="9">
        <v>22360</v>
      </c>
      <c r="G40" s="9">
        <v>30330</v>
      </c>
      <c r="H40" s="9">
        <v>8361833.4300000006</v>
      </c>
      <c r="I40" s="9">
        <v>0</v>
      </c>
      <c r="J40" s="9">
        <v>6554007.2000000011</v>
      </c>
      <c r="K40" s="9">
        <v>0</v>
      </c>
      <c r="L40" s="9">
        <v>6554007.2000000011</v>
      </c>
      <c r="M40" s="9">
        <v>0</v>
      </c>
    </row>
    <row r="41" spans="1:13" x14ac:dyDescent="0.25">
      <c r="A41" s="11"/>
      <c r="B41" s="14" t="s">
        <v>46</v>
      </c>
      <c r="C41" s="9" t="s">
        <v>46</v>
      </c>
      <c r="D41" s="9" t="s">
        <v>47</v>
      </c>
      <c r="E41" s="9">
        <v>56026</v>
      </c>
      <c r="F41" s="9">
        <v>56026</v>
      </c>
      <c r="G41" s="9">
        <v>56026</v>
      </c>
      <c r="H41" s="9">
        <v>76157688.150000006</v>
      </c>
      <c r="I41" s="9">
        <v>0</v>
      </c>
      <c r="J41" s="9">
        <v>76654888.150000006</v>
      </c>
      <c r="K41" s="9">
        <v>0</v>
      </c>
      <c r="L41" s="9">
        <v>76654888.150000006</v>
      </c>
      <c r="M41" s="9">
        <v>0</v>
      </c>
    </row>
    <row r="42" spans="1:13" ht="28.5" x14ac:dyDescent="0.25">
      <c r="A42" s="11"/>
      <c r="B42" s="14" t="s">
        <v>48</v>
      </c>
      <c r="C42" s="9" t="s">
        <v>48</v>
      </c>
      <c r="D42" s="9" t="s">
        <v>49</v>
      </c>
      <c r="E42" s="9">
        <v>8800</v>
      </c>
      <c r="F42" s="9">
        <v>8800</v>
      </c>
      <c r="G42" s="9">
        <v>8800</v>
      </c>
      <c r="H42" s="9">
        <v>59887352.789999999</v>
      </c>
      <c r="I42" s="9">
        <v>0</v>
      </c>
      <c r="J42" s="9">
        <v>63455922.789999999</v>
      </c>
      <c r="K42" s="9">
        <v>0</v>
      </c>
      <c r="L42" s="9">
        <v>63455922.789999999</v>
      </c>
      <c r="M42" s="9">
        <v>0</v>
      </c>
    </row>
    <row r="43" spans="1:13" ht="28.5" x14ac:dyDescent="0.25">
      <c r="A43" s="11"/>
      <c r="B43" s="14" t="s">
        <v>50</v>
      </c>
      <c r="C43" s="9" t="s">
        <v>51</v>
      </c>
      <c r="D43" s="9" t="s">
        <v>47</v>
      </c>
      <c r="E43" s="9">
        <v>24320</v>
      </c>
      <c r="F43" s="9">
        <v>24320</v>
      </c>
      <c r="G43" s="9">
        <v>24320</v>
      </c>
      <c r="H43" s="9">
        <v>61280955.840000004</v>
      </c>
      <c r="I43" s="9">
        <v>0</v>
      </c>
      <c r="J43" s="9">
        <v>65432959.840000004</v>
      </c>
      <c r="K43" s="9">
        <v>0</v>
      </c>
      <c r="L43" s="9">
        <v>65432959.840000004</v>
      </c>
      <c r="M43" s="9">
        <v>0</v>
      </c>
    </row>
    <row r="44" spans="1:13" ht="28.5" x14ac:dyDescent="0.25">
      <c r="A44" s="11"/>
      <c r="B44" s="14" t="s">
        <v>52</v>
      </c>
      <c r="C44" s="9" t="s">
        <v>53</v>
      </c>
      <c r="D44" s="9" t="s">
        <v>54</v>
      </c>
      <c r="E44" s="9">
        <v>2180</v>
      </c>
      <c r="F44" s="9">
        <v>2180</v>
      </c>
      <c r="G44" s="9">
        <v>2180</v>
      </c>
      <c r="H44" s="9">
        <v>1504000</v>
      </c>
      <c r="I44" s="9">
        <v>0</v>
      </c>
      <c r="J44" s="9">
        <v>1504000</v>
      </c>
      <c r="K44" s="9">
        <v>0</v>
      </c>
      <c r="L44" s="9">
        <v>1504000</v>
      </c>
      <c r="M44" s="9">
        <v>0</v>
      </c>
    </row>
    <row r="45" spans="1:13" ht="28.5" x14ac:dyDescent="0.25">
      <c r="A45" s="11"/>
      <c r="B45" s="14" t="s">
        <v>55</v>
      </c>
      <c r="C45" s="9" t="s">
        <v>53</v>
      </c>
      <c r="D45" s="9" t="s">
        <v>54</v>
      </c>
      <c r="E45" s="9">
        <v>170695</v>
      </c>
      <c r="F45" s="9">
        <v>163300</v>
      </c>
      <c r="G45" s="9">
        <v>164615</v>
      </c>
      <c r="H45" s="9">
        <v>63717984.469999999</v>
      </c>
      <c r="I45" s="9">
        <v>0</v>
      </c>
      <c r="J45" s="9">
        <v>62965705.219999999</v>
      </c>
      <c r="K45" s="9">
        <v>0</v>
      </c>
      <c r="L45" s="9">
        <v>62965705.219999999</v>
      </c>
      <c r="M45" s="9">
        <v>0</v>
      </c>
    </row>
    <row r="46" spans="1:13" ht="71.25" x14ac:dyDescent="0.25">
      <c r="A46" s="11"/>
      <c r="B46" s="14" t="s">
        <v>56</v>
      </c>
      <c r="C46" s="9" t="s">
        <v>57</v>
      </c>
      <c r="D46" s="9" t="s">
        <v>35</v>
      </c>
      <c r="E46" s="9">
        <v>40</v>
      </c>
      <c r="F46" s="9">
        <v>40</v>
      </c>
      <c r="G46" s="9">
        <v>40</v>
      </c>
      <c r="H46" s="9">
        <v>1547120</v>
      </c>
      <c r="I46" s="9">
        <v>0</v>
      </c>
      <c r="J46" s="9">
        <v>773560</v>
      </c>
      <c r="K46" s="9">
        <v>0</v>
      </c>
      <c r="L46" s="9">
        <v>773560</v>
      </c>
      <c r="M46" s="9">
        <v>0</v>
      </c>
    </row>
    <row r="47" spans="1:13" ht="57" x14ac:dyDescent="0.25">
      <c r="A47" s="11"/>
      <c r="B47" s="14" t="s">
        <v>58</v>
      </c>
      <c r="C47" s="9" t="s">
        <v>59</v>
      </c>
      <c r="D47" s="9" t="s">
        <v>57</v>
      </c>
      <c r="E47" s="9">
        <v>3910</v>
      </c>
      <c r="F47" s="9">
        <v>3920</v>
      </c>
      <c r="G47" s="9">
        <v>3920</v>
      </c>
      <c r="H47" s="9">
        <v>299967616.07999998</v>
      </c>
      <c r="I47" s="9">
        <v>0</v>
      </c>
      <c r="J47" s="9">
        <v>309838404.98000002</v>
      </c>
      <c r="K47" s="9">
        <v>0</v>
      </c>
      <c r="L47" s="9">
        <v>309838404.98000002</v>
      </c>
      <c r="M47" s="9">
        <v>0</v>
      </c>
    </row>
    <row r="48" spans="1:13" ht="42.75" x14ac:dyDescent="0.25">
      <c r="A48" s="11"/>
      <c r="B48" s="14" t="s">
        <v>60</v>
      </c>
      <c r="C48" s="9" t="s">
        <v>359</v>
      </c>
      <c r="D48" s="9" t="s">
        <v>61</v>
      </c>
      <c r="E48" s="9">
        <v>99493</v>
      </c>
      <c r="F48" s="9">
        <v>69493</v>
      </c>
      <c r="G48" s="9">
        <v>69526</v>
      </c>
      <c r="H48" s="9">
        <v>32010906.260000002</v>
      </c>
      <c r="I48" s="9">
        <v>0</v>
      </c>
      <c r="J48" s="9">
        <v>39581175.860000007</v>
      </c>
      <c r="K48" s="9">
        <v>0</v>
      </c>
      <c r="L48" s="9">
        <v>39581175.860000007</v>
      </c>
      <c r="M48" s="9">
        <v>0</v>
      </c>
    </row>
    <row r="49" spans="1:13" ht="71.25" x14ac:dyDescent="0.25">
      <c r="A49" s="11"/>
      <c r="B49" s="14" t="s">
        <v>62</v>
      </c>
      <c r="C49" s="9" t="s">
        <v>63</v>
      </c>
      <c r="D49" s="9" t="s">
        <v>35</v>
      </c>
      <c r="E49" s="9">
        <v>15272</v>
      </c>
      <c r="F49" s="9">
        <v>12690</v>
      </c>
      <c r="G49" s="9">
        <v>12690</v>
      </c>
      <c r="H49" s="9">
        <v>43887787.259999998</v>
      </c>
      <c r="I49" s="9">
        <v>0</v>
      </c>
      <c r="J49" s="9">
        <v>49022991.469999999</v>
      </c>
      <c r="K49" s="9">
        <v>0</v>
      </c>
      <c r="L49" s="9">
        <v>49022991.469999999</v>
      </c>
      <c r="M49" s="9">
        <v>0</v>
      </c>
    </row>
    <row r="50" spans="1:13" ht="42.75" x14ac:dyDescent="0.25">
      <c r="A50" s="11"/>
      <c r="B50" s="14" t="s">
        <v>64</v>
      </c>
      <c r="C50" s="9" t="s">
        <v>23</v>
      </c>
      <c r="D50" s="9" t="s">
        <v>65</v>
      </c>
      <c r="E50" s="9">
        <v>0</v>
      </c>
      <c r="F50" s="9">
        <v>4</v>
      </c>
      <c r="G50" s="9">
        <v>4</v>
      </c>
      <c r="H50" s="9">
        <v>0</v>
      </c>
      <c r="I50" s="9">
        <v>0</v>
      </c>
      <c r="J50" s="9">
        <v>1053235.53</v>
      </c>
      <c r="K50" s="9">
        <v>0</v>
      </c>
      <c r="L50" s="9">
        <v>1053235.53</v>
      </c>
      <c r="M50" s="9">
        <v>0</v>
      </c>
    </row>
    <row r="51" spans="1:13" ht="28.5" x14ac:dyDescent="0.25">
      <c r="A51" s="11"/>
      <c r="B51" s="14" t="s">
        <v>360</v>
      </c>
      <c r="C51" s="9" t="s">
        <v>61</v>
      </c>
      <c r="D51" s="9" t="s">
        <v>65</v>
      </c>
      <c r="E51" s="9">
        <v>17414</v>
      </c>
      <c r="F51" s="9">
        <v>17906</v>
      </c>
      <c r="G51" s="9">
        <v>17906</v>
      </c>
      <c r="H51" s="9">
        <v>6397146.0000000009</v>
      </c>
      <c r="I51" s="9">
        <v>0</v>
      </c>
      <c r="J51" s="9">
        <v>6679647.9900000002</v>
      </c>
      <c r="K51" s="9">
        <v>0</v>
      </c>
      <c r="L51" s="9">
        <v>6679647.9900000002</v>
      </c>
      <c r="M51" s="9">
        <v>0</v>
      </c>
    </row>
    <row r="52" spans="1:13" ht="71.25" x14ac:dyDescent="0.25">
      <c r="A52" s="11"/>
      <c r="B52" s="14" t="s">
        <v>95</v>
      </c>
      <c r="C52" s="9" t="s">
        <v>66</v>
      </c>
      <c r="D52" s="9" t="s">
        <v>65</v>
      </c>
      <c r="E52" s="9">
        <v>824</v>
      </c>
      <c r="F52" s="9">
        <v>823</v>
      </c>
      <c r="G52" s="9">
        <v>823</v>
      </c>
      <c r="H52" s="9">
        <v>12281400</v>
      </c>
      <c r="I52" s="9">
        <v>0</v>
      </c>
      <c r="J52" s="9">
        <v>13325940</v>
      </c>
      <c r="K52" s="9">
        <v>0</v>
      </c>
      <c r="L52" s="9">
        <v>13325940</v>
      </c>
      <c r="M52" s="9">
        <v>0</v>
      </c>
    </row>
    <row r="53" spans="1:13" ht="42.75" x14ac:dyDescent="0.25">
      <c r="A53" s="11"/>
      <c r="B53" s="14" t="s">
        <v>67</v>
      </c>
      <c r="C53" s="9" t="s">
        <v>68</v>
      </c>
      <c r="D53" s="9" t="s">
        <v>69</v>
      </c>
      <c r="E53" s="9">
        <v>12301</v>
      </c>
      <c r="F53" s="9">
        <v>12301</v>
      </c>
      <c r="G53" s="9">
        <v>12301</v>
      </c>
      <c r="H53" s="9">
        <v>116189834.28</v>
      </c>
      <c r="I53" s="9">
        <v>0</v>
      </c>
      <c r="J53" s="9">
        <v>133108225.18000001</v>
      </c>
      <c r="K53" s="9">
        <v>0</v>
      </c>
      <c r="L53" s="9">
        <v>133108225.18000001</v>
      </c>
      <c r="M53" s="9">
        <v>0</v>
      </c>
    </row>
    <row r="54" spans="1:13" ht="28.5" x14ac:dyDescent="0.25">
      <c r="A54" s="11"/>
      <c r="B54" s="14" t="s">
        <v>70</v>
      </c>
      <c r="C54" s="9" t="s">
        <v>53</v>
      </c>
      <c r="D54" s="9" t="s">
        <v>40</v>
      </c>
      <c r="E54" s="9">
        <v>61773</v>
      </c>
      <c r="F54" s="9">
        <v>59499</v>
      </c>
      <c r="G54" s="9">
        <v>59519</v>
      </c>
      <c r="H54" s="9">
        <v>14684665.310000001</v>
      </c>
      <c r="I54" s="9">
        <v>0</v>
      </c>
      <c r="J54" s="9">
        <v>13735443.41</v>
      </c>
      <c r="K54" s="9">
        <v>0</v>
      </c>
      <c r="L54" s="9">
        <v>13735443.41</v>
      </c>
      <c r="M54" s="9">
        <v>0</v>
      </c>
    </row>
    <row r="55" spans="1:13" ht="28.5" x14ac:dyDescent="0.25">
      <c r="A55" s="11"/>
      <c r="B55" s="14" t="s">
        <v>71</v>
      </c>
      <c r="C55" s="9" t="s">
        <v>53</v>
      </c>
      <c r="D55" s="9" t="s">
        <v>40</v>
      </c>
      <c r="E55" s="9">
        <v>40940</v>
      </c>
      <c r="F55" s="9">
        <v>40808</v>
      </c>
      <c r="G55" s="9">
        <v>40808</v>
      </c>
      <c r="H55" s="9">
        <v>16006143.070000002</v>
      </c>
      <c r="I55" s="9">
        <v>0</v>
      </c>
      <c r="J55" s="9">
        <v>17438394.140000004</v>
      </c>
      <c r="K55" s="9">
        <v>0</v>
      </c>
      <c r="L55" s="9">
        <v>17438394.140000004</v>
      </c>
      <c r="M55" s="9">
        <v>0</v>
      </c>
    </row>
    <row r="56" spans="1:13" ht="28.5" x14ac:dyDescent="0.25">
      <c r="A56" s="11"/>
      <c r="B56" s="14" t="s">
        <v>72</v>
      </c>
      <c r="C56" s="9" t="s">
        <v>53</v>
      </c>
      <c r="D56" s="9" t="s">
        <v>40</v>
      </c>
      <c r="E56" s="9">
        <v>34491</v>
      </c>
      <c r="F56" s="9">
        <v>35596</v>
      </c>
      <c r="G56" s="9">
        <v>35596</v>
      </c>
      <c r="H56" s="9">
        <v>12036479.890000001</v>
      </c>
      <c r="I56" s="9">
        <v>0</v>
      </c>
      <c r="J56" s="9">
        <v>12249063.15</v>
      </c>
      <c r="K56" s="9">
        <v>0</v>
      </c>
      <c r="L56" s="9">
        <v>12249063.15</v>
      </c>
      <c r="M56" s="9">
        <v>0</v>
      </c>
    </row>
    <row r="57" spans="1:13" ht="28.5" x14ac:dyDescent="0.25">
      <c r="A57" s="11"/>
      <c r="B57" s="14" t="s">
        <v>73</v>
      </c>
      <c r="C57" s="9" t="s">
        <v>53</v>
      </c>
      <c r="D57" s="9" t="s">
        <v>40</v>
      </c>
      <c r="E57" s="9">
        <v>47401</v>
      </c>
      <c r="F57" s="9">
        <v>53234</v>
      </c>
      <c r="G57" s="9">
        <v>53234</v>
      </c>
      <c r="H57" s="9">
        <v>22260183.270000003</v>
      </c>
      <c r="I57" s="9">
        <v>0</v>
      </c>
      <c r="J57" s="9">
        <v>23542083.490000002</v>
      </c>
      <c r="K57" s="9">
        <v>0</v>
      </c>
      <c r="L57" s="9">
        <v>23542083.490000002</v>
      </c>
      <c r="M57" s="9">
        <v>0</v>
      </c>
    </row>
    <row r="58" spans="1:13" ht="42.75" x14ac:dyDescent="0.25">
      <c r="A58" s="11"/>
      <c r="B58" s="14" t="s">
        <v>74</v>
      </c>
      <c r="C58" s="9" t="s">
        <v>75</v>
      </c>
      <c r="D58" s="9" t="s">
        <v>65</v>
      </c>
      <c r="E58" s="9">
        <v>630</v>
      </c>
      <c r="F58" s="9">
        <v>630</v>
      </c>
      <c r="G58" s="9">
        <v>630</v>
      </c>
      <c r="H58" s="9">
        <v>669300</v>
      </c>
      <c r="I58" s="9">
        <v>0</v>
      </c>
      <c r="J58" s="9">
        <v>668300</v>
      </c>
      <c r="K58" s="9">
        <v>0</v>
      </c>
      <c r="L58" s="9">
        <v>668300</v>
      </c>
      <c r="M58" s="9">
        <v>0</v>
      </c>
    </row>
    <row r="59" spans="1:13" ht="42.75" x14ac:dyDescent="0.25">
      <c r="A59" s="11"/>
      <c r="B59" s="14" t="s">
        <v>76</v>
      </c>
      <c r="C59" s="9" t="s">
        <v>23</v>
      </c>
      <c r="D59" s="9" t="s">
        <v>77</v>
      </c>
      <c r="E59" s="9">
        <v>12</v>
      </c>
      <c r="F59" s="9">
        <v>12</v>
      </c>
      <c r="G59" s="9">
        <v>12</v>
      </c>
      <c r="H59" s="9">
        <v>1433802.95</v>
      </c>
      <c r="I59" s="9">
        <v>0</v>
      </c>
      <c r="J59" s="9">
        <v>1517152.95</v>
      </c>
      <c r="K59" s="9">
        <v>0</v>
      </c>
      <c r="L59" s="9">
        <v>1517152.95</v>
      </c>
      <c r="M59" s="9">
        <v>0</v>
      </c>
    </row>
    <row r="60" spans="1:13" ht="71.25" x14ac:dyDescent="0.25">
      <c r="A60" s="11"/>
      <c r="B60" s="14" t="s">
        <v>78</v>
      </c>
      <c r="C60" s="9" t="s">
        <v>66</v>
      </c>
      <c r="D60" s="9" t="s">
        <v>79</v>
      </c>
      <c r="E60" s="9">
        <v>30</v>
      </c>
      <c r="F60" s="9">
        <v>30</v>
      </c>
      <c r="G60" s="9">
        <v>30</v>
      </c>
      <c r="H60" s="9">
        <v>680132</v>
      </c>
      <c r="I60" s="9">
        <v>0</v>
      </c>
      <c r="J60" s="9">
        <v>346032</v>
      </c>
      <c r="K60" s="9">
        <v>0</v>
      </c>
      <c r="L60" s="9">
        <v>346032</v>
      </c>
      <c r="M60" s="9">
        <v>0</v>
      </c>
    </row>
    <row r="61" spans="1:13" ht="71.25" x14ac:dyDescent="0.25">
      <c r="A61" s="11"/>
      <c r="B61" s="14" t="s">
        <v>80</v>
      </c>
      <c r="C61" s="9" t="s">
        <v>57</v>
      </c>
      <c r="D61" s="9" t="s">
        <v>79</v>
      </c>
      <c r="E61" s="9">
        <v>3890</v>
      </c>
      <c r="F61" s="9">
        <v>3400</v>
      </c>
      <c r="G61" s="9">
        <v>3400</v>
      </c>
      <c r="H61" s="9">
        <v>97082414.879999995</v>
      </c>
      <c r="I61" s="9">
        <v>0</v>
      </c>
      <c r="J61" s="9">
        <v>99929714.879999995</v>
      </c>
      <c r="K61" s="9">
        <v>0</v>
      </c>
      <c r="L61" s="9">
        <v>99929714.879999995</v>
      </c>
      <c r="M61" s="9">
        <v>0</v>
      </c>
    </row>
    <row r="62" spans="1:13" ht="85.5" x14ac:dyDescent="0.25">
      <c r="A62" s="11"/>
      <c r="B62" s="14" t="s">
        <v>81</v>
      </c>
      <c r="C62" s="9" t="s">
        <v>66</v>
      </c>
      <c r="D62" s="9" t="s">
        <v>79</v>
      </c>
      <c r="E62" s="9">
        <v>876</v>
      </c>
      <c r="F62" s="9">
        <v>876</v>
      </c>
      <c r="G62" s="9">
        <v>876</v>
      </c>
      <c r="H62" s="9">
        <v>599017</v>
      </c>
      <c r="I62" s="9">
        <v>0</v>
      </c>
      <c r="J62" s="9">
        <v>599017</v>
      </c>
      <c r="K62" s="9">
        <v>0</v>
      </c>
      <c r="L62" s="9">
        <v>599017</v>
      </c>
      <c r="M62" s="9">
        <v>0</v>
      </c>
    </row>
    <row r="63" spans="1:13" ht="71.25" x14ac:dyDescent="0.25">
      <c r="A63" s="11"/>
      <c r="B63" s="14" t="s">
        <v>82</v>
      </c>
      <c r="C63" s="9" t="s">
        <v>57</v>
      </c>
      <c r="D63" s="9" t="s">
        <v>79</v>
      </c>
      <c r="E63" s="9">
        <v>1697</v>
      </c>
      <c r="F63" s="9">
        <v>1697</v>
      </c>
      <c r="G63" s="9">
        <v>1697</v>
      </c>
      <c r="H63" s="9">
        <v>341460250.25999999</v>
      </c>
      <c r="I63" s="9">
        <v>0</v>
      </c>
      <c r="J63" s="9">
        <v>288176038.88</v>
      </c>
      <c r="K63" s="9">
        <v>0</v>
      </c>
      <c r="L63" s="9">
        <v>288176038.88</v>
      </c>
      <c r="M63" s="9">
        <v>0</v>
      </c>
    </row>
    <row r="64" spans="1:13" ht="71.25" x14ac:dyDescent="0.25">
      <c r="A64" s="11"/>
      <c r="B64" s="14" t="s">
        <v>83</v>
      </c>
      <c r="C64" s="9" t="s">
        <v>66</v>
      </c>
      <c r="D64" s="9" t="s">
        <v>65</v>
      </c>
      <c r="E64" s="9">
        <v>249</v>
      </c>
      <c r="F64" s="9">
        <v>249</v>
      </c>
      <c r="G64" s="9">
        <v>249</v>
      </c>
      <c r="H64" s="9">
        <v>9226098</v>
      </c>
      <c r="I64" s="9">
        <v>0</v>
      </c>
      <c r="J64" s="9">
        <v>6230212.4000000004</v>
      </c>
      <c r="K64" s="9">
        <v>0</v>
      </c>
      <c r="L64" s="9">
        <v>6230212.4000000004</v>
      </c>
      <c r="M64" s="9">
        <v>0</v>
      </c>
    </row>
    <row r="65" spans="1:13" ht="28.5" x14ac:dyDescent="0.25">
      <c r="A65" s="11"/>
      <c r="B65" s="14" t="s">
        <v>96</v>
      </c>
      <c r="C65" s="9" t="s">
        <v>61</v>
      </c>
      <c r="D65" s="9" t="s">
        <v>65</v>
      </c>
      <c r="E65" s="9">
        <v>30575</v>
      </c>
      <c r="F65" s="9">
        <v>38587</v>
      </c>
      <c r="G65" s="9">
        <v>36577</v>
      </c>
      <c r="H65" s="9">
        <v>56152952.309999995</v>
      </c>
      <c r="I65" s="9">
        <v>0</v>
      </c>
      <c r="J65" s="9">
        <v>48856382.799999997</v>
      </c>
      <c r="K65" s="9">
        <v>0</v>
      </c>
      <c r="L65" s="9">
        <v>48856382.799999997</v>
      </c>
      <c r="M65" s="9">
        <v>0</v>
      </c>
    </row>
    <row r="66" spans="1:13" ht="28.5" x14ac:dyDescent="0.25">
      <c r="A66" s="11"/>
      <c r="B66" s="14" t="s">
        <v>97</v>
      </c>
      <c r="C66" s="9" t="s">
        <v>61</v>
      </c>
      <c r="D66" s="9" t="s">
        <v>65</v>
      </c>
      <c r="E66" s="9">
        <v>1005</v>
      </c>
      <c r="F66" s="9">
        <v>1005</v>
      </c>
      <c r="G66" s="9">
        <v>1005</v>
      </c>
      <c r="H66" s="9">
        <v>2497061.65</v>
      </c>
      <c r="I66" s="9">
        <v>0</v>
      </c>
      <c r="J66" s="9">
        <v>2497061.65</v>
      </c>
      <c r="K66" s="9">
        <v>0</v>
      </c>
      <c r="L66" s="9">
        <v>2497061.65</v>
      </c>
      <c r="M66" s="9">
        <v>0</v>
      </c>
    </row>
    <row r="67" spans="1:13" ht="28.5" x14ac:dyDescent="0.25">
      <c r="A67" s="11"/>
      <c r="B67" s="14" t="s">
        <v>98</v>
      </c>
      <c r="C67" s="9" t="s">
        <v>61</v>
      </c>
      <c r="D67" s="9" t="s">
        <v>65</v>
      </c>
      <c r="E67" s="9">
        <v>25181</v>
      </c>
      <c r="F67" s="9">
        <v>24435</v>
      </c>
      <c r="G67" s="9">
        <v>24435</v>
      </c>
      <c r="H67" s="9">
        <v>15577481.449999999</v>
      </c>
      <c r="I67" s="9">
        <v>0</v>
      </c>
      <c r="J67" s="9">
        <v>15567191.309999999</v>
      </c>
      <c r="K67" s="9">
        <v>0</v>
      </c>
      <c r="L67" s="9">
        <v>15567191.309999999</v>
      </c>
      <c r="M67" s="9">
        <v>0</v>
      </c>
    </row>
    <row r="68" spans="1:13" ht="28.5" x14ac:dyDescent="0.25">
      <c r="A68" s="11"/>
      <c r="B68" s="14" t="s">
        <v>84</v>
      </c>
      <c r="C68" s="9" t="s">
        <v>23</v>
      </c>
      <c r="D68" s="9" t="s">
        <v>77</v>
      </c>
      <c r="E68" s="9">
        <v>15100</v>
      </c>
      <c r="F68" s="9">
        <v>15100</v>
      </c>
      <c r="G68" s="9">
        <v>15100</v>
      </c>
      <c r="H68" s="9">
        <v>5817195</v>
      </c>
      <c r="I68" s="9">
        <v>0</v>
      </c>
      <c r="J68" s="9">
        <v>5817195</v>
      </c>
      <c r="K68" s="9">
        <v>0</v>
      </c>
      <c r="L68" s="9">
        <v>5817195</v>
      </c>
      <c r="M68" s="9">
        <v>0</v>
      </c>
    </row>
    <row r="69" spans="1:13" ht="71.25" x14ac:dyDescent="0.25">
      <c r="A69" s="11"/>
      <c r="B69" s="14" t="s">
        <v>85</v>
      </c>
      <c r="C69" s="9" t="s">
        <v>53</v>
      </c>
      <c r="D69" s="9" t="s">
        <v>65</v>
      </c>
      <c r="E69" s="9">
        <v>1943</v>
      </c>
      <c r="F69" s="9">
        <v>1943</v>
      </c>
      <c r="G69" s="9">
        <v>1943</v>
      </c>
      <c r="H69" s="9">
        <v>1340484.44</v>
      </c>
      <c r="I69" s="9">
        <v>0</v>
      </c>
      <c r="J69" s="9">
        <v>1340484.44</v>
      </c>
      <c r="K69" s="9">
        <v>0</v>
      </c>
      <c r="L69" s="9">
        <v>1340484.44</v>
      </c>
      <c r="M69" s="9">
        <v>0</v>
      </c>
    </row>
    <row r="70" spans="1:13" ht="99.75" x14ac:dyDescent="0.25">
      <c r="A70" s="11"/>
      <c r="B70" s="14" t="s">
        <v>86</v>
      </c>
      <c r="C70" s="9" t="s">
        <v>53</v>
      </c>
      <c r="D70" s="9" t="s">
        <v>65</v>
      </c>
      <c r="E70" s="9">
        <v>100</v>
      </c>
      <c r="F70" s="9">
        <v>100</v>
      </c>
      <c r="G70" s="9">
        <v>100</v>
      </c>
      <c r="H70" s="9">
        <v>25623.45</v>
      </c>
      <c r="I70" s="9">
        <v>0</v>
      </c>
      <c r="J70" s="9">
        <v>31714.67</v>
      </c>
      <c r="K70" s="9">
        <v>0</v>
      </c>
      <c r="L70" s="9">
        <v>31714.67</v>
      </c>
      <c r="M70" s="9">
        <v>0</v>
      </c>
    </row>
    <row r="71" spans="1:13" x14ac:dyDescent="0.25">
      <c r="A71" s="11"/>
      <c r="B71" s="14" t="s">
        <v>361</v>
      </c>
      <c r="C71" s="9" t="s">
        <v>24</v>
      </c>
      <c r="D71" s="9" t="s">
        <v>54</v>
      </c>
      <c r="E71" s="9">
        <v>17010</v>
      </c>
      <c r="F71" s="9">
        <v>1700</v>
      </c>
      <c r="G71" s="9">
        <v>1700</v>
      </c>
      <c r="H71" s="9">
        <v>4818000</v>
      </c>
      <c r="I71" s="9">
        <v>0</v>
      </c>
      <c r="J71" s="9">
        <v>4818000</v>
      </c>
      <c r="K71" s="9">
        <v>0</v>
      </c>
      <c r="L71" s="9">
        <v>4818000</v>
      </c>
      <c r="M71" s="9">
        <v>0</v>
      </c>
    </row>
    <row r="72" spans="1:13" x14ac:dyDescent="0.25">
      <c r="A72" s="11"/>
      <c r="B72" s="14" t="s">
        <v>362</v>
      </c>
      <c r="C72" s="9" t="s">
        <v>24</v>
      </c>
      <c r="D72" s="9" t="s">
        <v>54</v>
      </c>
      <c r="E72" s="9">
        <v>16341497</v>
      </c>
      <c r="F72" s="9">
        <v>16341497</v>
      </c>
      <c r="G72" s="9">
        <v>16341497</v>
      </c>
      <c r="H72" s="9">
        <v>9456000</v>
      </c>
      <c r="I72" s="9">
        <v>0</v>
      </c>
      <c r="J72" s="9">
        <v>9456000</v>
      </c>
      <c r="K72" s="9">
        <v>0</v>
      </c>
      <c r="L72" s="9">
        <v>9456000</v>
      </c>
      <c r="M72" s="9">
        <v>0</v>
      </c>
    </row>
    <row r="73" spans="1:13" ht="57" x14ac:dyDescent="0.25">
      <c r="A73" s="11"/>
      <c r="B73" s="14" t="s">
        <v>87</v>
      </c>
      <c r="C73" s="9" t="s">
        <v>53</v>
      </c>
      <c r="D73" s="9" t="s">
        <v>35</v>
      </c>
      <c r="E73" s="9">
        <v>3024</v>
      </c>
      <c r="F73" s="9">
        <v>3224</v>
      </c>
      <c r="G73" s="9">
        <v>3224</v>
      </c>
      <c r="H73" s="9">
        <v>872231.95</v>
      </c>
      <c r="I73" s="9">
        <v>0</v>
      </c>
      <c r="J73" s="9">
        <v>793187.36</v>
      </c>
      <c r="K73" s="9">
        <v>0</v>
      </c>
      <c r="L73" s="9">
        <v>793187.36</v>
      </c>
      <c r="M73" s="9">
        <v>0</v>
      </c>
    </row>
    <row r="74" spans="1:13" ht="85.5" x14ac:dyDescent="0.25">
      <c r="A74" s="11"/>
      <c r="B74" s="14" t="s">
        <v>88</v>
      </c>
      <c r="C74" s="9" t="s">
        <v>89</v>
      </c>
      <c r="D74" s="9" t="s">
        <v>54</v>
      </c>
      <c r="E74" s="9">
        <v>1311</v>
      </c>
      <c r="F74" s="9">
        <v>1311</v>
      </c>
      <c r="G74" s="9">
        <v>523</v>
      </c>
      <c r="H74" s="9">
        <v>0</v>
      </c>
      <c r="I74" s="9">
        <v>0</v>
      </c>
      <c r="J74" s="9">
        <v>0</v>
      </c>
      <c r="K74" s="9">
        <v>0</v>
      </c>
      <c r="L74" s="9">
        <v>0</v>
      </c>
      <c r="M74" s="9">
        <v>0</v>
      </c>
    </row>
    <row r="75" spans="1:13" ht="42.75" x14ac:dyDescent="0.25">
      <c r="A75" s="11"/>
      <c r="B75" s="14" t="s">
        <v>90</v>
      </c>
      <c r="C75" s="9" t="s">
        <v>35</v>
      </c>
      <c r="D75" s="9" t="s">
        <v>54</v>
      </c>
      <c r="E75" s="9">
        <v>2000</v>
      </c>
      <c r="F75" s="9">
        <v>2000</v>
      </c>
      <c r="G75" s="9">
        <v>2000</v>
      </c>
      <c r="H75" s="9">
        <v>157694</v>
      </c>
      <c r="I75" s="9">
        <v>0</v>
      </c>
      <c r="J75" s="9">
        <v>157694</v>
      </c>
      <c r="K75" s="9">
        <v>0</v>
      </c>
      <c r="L75" s="9">
        <v>157694</v>
      </c>
      <c r="M75" s="9">
        <v>0</v>
      </c>
    </row>
    <row r="76" spans="1:13" x14ac:dyDescent="0.25">
      <c r="A76" s="11"/>
      <c r="B76" s="14" t="s">
        <v>91</v>
      </c>
      <c r="C76" s="9" t="s">
        <v>24</v>
      </c>
      <c r="D76" s="9" t="s">
        <v>92</v>
      </c>
      <c r="E76" s="9">
        <v>7425</v>
      </c>
      <c r="F76" s="9">
        <v>7425</v>
      </c>
      <c r="G76" s="9">
        <v>7425</v>
      </c>
      <c r="H76" s="9">
        <v>14762403.5</v>
      </c>
      <c r="I76" s="9">
        <v>0</v>
      </c>
      <c r="J76" s="9">
        <v>15384303.5</v>
      </c>
      <c r="K76" s="9">
        <v>0</v>
      </c>
      <c r="L76" s="9">
        <v>15384303.5</v>
      </c>
      <c r="M76" s="9">
        <v>0</v>
      </c>
    </row>
    <row r="77" spans="1:13" ht="85.5" x14ac:dyDescent="0.25">
      <c r="A77" s="11"/>
      <c r="B77" s="14" t="s">
        <v>93</v>
      </c>
      <c r="C77" s="9" t="s">
        <v>94</v>
      </c>
      <c r="D77" s="9" t="s">
        <v>94</v>
      </c>
      <c r="E77" s="9"/>
      <c r="F77" s="9"/>
      <c r="G77" s="9"/>
      <c r="H77" s="9">
        <v>6885497.8799999999</v>
      </c>
      <c r="I77" s="9">
        <v>0</v>
      </c>
      <c r="J77" s="9">
        <v>6885497.8799999999</v>
      </c>
      <c r="K77" s="9">
        <v>0</v>
      </c>
      <c r="L77" s="9">
        <v>6885497.8799999999</v>
      </c>
      <c r="M77" s="9">
        <v>0</v>
      </c>
    </row>
    <row r="78" spans="1:13" ht="25.5" x14ac:dyDescent="0.25">
      <c r="A78" s="25" t="s">
        <v>431</v>
      </c>
      <c r="B78" s="7"/>
      <c r="C78" s="10"/>
      <c r="D78" s="10"/>
      <c r="E78" s="10"/>
      <c r="F78" s="10"/>
      <c r="G78" s="10"/>
      <c r="H78" s="12">
        <f t="shared" ref="H78:M78" si="16">SUM(H79:H91)</f>
        <v>389870043</v>
      </c>
      <c r="I78" s="12">
        <f t="shared" si="16"/>
        <v>0</v>
      </c>
      <c r="J78" s="12">
        <f t="shared" si="16"/>
        <v>436754177.06999999</v>
      </c>
      <c r="K78" s="12">
        <f t="shared" si="16"/>
        <v>0</v>
      </c>
      <c r="L78" s="12">
        <f t="shared" si="16"/>
        <v>436754177.06999999</v>
      </c>
      <c r="M78" s="12">
        <f t="shared" si="16"/>
        <v>0</v>
      </c>
    </row>
    <row r="79" spans="1:13" ht="28.5" x14ac:dyDescent="0.25">
      <c r="A79" s="11"/>
      <c r="B79" s="14" t="s">
        <v>99</v>
      </c>
      <c r="C79" s="9" t="s">
        <v>100</v>
      </c>
      <c r="D79" s="9" t="s">
        <v>65</v>
      </c>
      <c r="E79" s="9">
        <v>416500</v>
      </c>
      <c r="F79" s="9">
        <v>416500</v>
      </c>
      <c r="G79" s="9">
        <v>444366</v>
      </c>
      <c r="H79" s="9">
        <v>43107999</v>
      </c>
      <c r="I79" s="9"/>
      <c r="J79" s="9">
        <v>49919682</v>
      </c>
      <c r="K79" s="9"/>
      <c r="L79" s="9">
        <v>49919682</v>
      </c>
      <c r="M79" s="9"/>
    </row>
    <row r="80" spans="1:13" ht="28.5" x14ac:dyDescent="0.25">
      <c r="A80" s="11"/>
      <c r="B80" s="14" t="s">
        <v>363</v>
      </c>
      <c r="C80" s="9" t="s">
        <v>101</v>
      </c>
      <c r="D80" s="9" t="s">
        <v>65</v>
      </c>
      <c r="E80" s="9">
        <v>6000</v>
      </c>
      <c r="F80" s="9">
        <v>6000</v>
      </c>
      <c r="G80" s="9">
        <v>6332</v>
      </c>
      <c r="H80" s="9">
        <v>2292452</v>
      </c>
      <c r="I80" s="9"/>
      <c r="J80" s="9">
        <v>3134452</v>
      </c>
      <c r="K80" s="9"/>
      <c r="L80" s="9">
        <v>3134452</v>
      </c>
      <c r="M80" s="9"/>
    </row>
    <row r="81" spans="1:13" ht="28.5" x14ac:dyDescent="0.25">
      <c r="A81" s="11"/>
      <c r="B81" s="14" t="s">
        <v>102</v>
      </c>
      <c r="C81" s="9" t="s">
        <v>103</v>
      </c>
      <c r="D81" s="9" t="s">
        <v>65</v>
      </c>
      <c r="E81" s="9">
        <v>510</v>
      </c>
      <c r="F81" s="9">
        <v>510</v>
      </c>
      <c r="G81" s="9">
        <v>514</v>
      </c>
      <c r="H81" s="9">
        <v>22916978</v>
      </c>
      <c r="I81" s="9"/>
      <c r="J81" s="9">
        <v>25122881</v>
      </c>
      <c r="K81" s="9"/>
      <c r="L81" s="9">
        <v>25122881</v>
      </c>
      <c r="M81" s="9"/>
    </row>
    <row r="82" spans="1:13" ht="28.5" x14ac:dyDescent="0.25">
      <c r="A82" s="11"/>
      <c r="B82" s="14" t="s">
        <v>104</v>
      </c>
      <c r="C82" s="9" t="s">
        <v>105</v>
      </c>
      <c r="D82" s="9" t="s">
        <v>79</v>
      </c>
      <c r="E82" s="9">
        <v>785310</v>
      </c>
      <c r="F82" s="9">
        <v>785310</v>
      </c>
      <c r="G82" s="9">
        <v>798364</v>
      </c>
      <c r="H82" s="9">
        <v>56139391</v>
      </c>
      <c r="I82" s="9"/>
      <c r="J82" s="9">
        <v>63518130.07</v>
      </c>
      <c r="K82" s="9"/>
      <c r="L82" s="9">
        <v>63518130.07</v>
      </c>
      <c r="M82" s="9"/>
    </row>
    <row r="83" spans="1:13" x14ac:dyDescent="0.25">
      <c r="A83" s="11"/>
      <c r="B83" s="14" t="s">
        <v>106</v>
      </c>
      <c r="C83" s="9" t="s">
        <v>100</v>
      </c>
      <c r="D83" s="9" t="s">
        <v>65</v>
      </c>
      <c r="E83" s="9">
        <v>48</v>
      </c>
      <c r="F83" s="9">
        <v>48</v>
      </c>
      <c r="G83" s="9">
        <v>48</v>
      </c>
      <c r="H83" s="9">
        <v>3885782</v>
      </c>
      <c r="I83" s="9"/>
      <c r="J83" s="9">
        <v>4209611</v>
      </c>
      <c r="K83" s="9"/>
      <c r="L83" s="9">
        <v>4209611</v>
      </c>
      <c r="M83" s="9"/>
    </row>
    <row r="84" spans="1:13" ht="42.75" x14ac:dyDescent="0.25">
      <c r="A84" s="11"/>
      <c r="B84" s="14" t="s">
        <v>107</v>
      </c>
      <c r="C84" s="9" t="s">
        <v>108</v>
      </c>
      <c r="D84" s="9" t="s">
        <v>65</v>
      </c>
      <c r="E84" s="9">
        <v>1583</v>
      </c>
      <c r="F84" s="9">
        <v>1583</v>
      </c>
      <c r="G84" s="9">
        <v>1634</v>
      </c>
      <c r="H84" s="9">
        <v>20187917</v>
      </c>
      <c r="I84" s="9"/>
      <c r="J84" s="9">
        <v>22204523</v>
      </c>
      <c r="K84" s="9"/>
      <c r="L84" s="9">
        <v>22204523</v>
      </c>
      <c r="M84" s="9"/>
    </row>
    <row r="85" spans="1:13" ht="28.5" x14ac:dyDescent="0.25">
      <c r="A85" s="11"/>
      <c r="B85" s="14" t="s">
        <v>109</v>
      </c>
      <c r="C85" s="9" t="s">
        <v>110</v>
      </c>
      <c r="D85" s="9" t="s">
        <v>65</v>
      </c>
      <c r="E85" s="9">
        <v>24</v>
      </c>
      <c r="F85" s="9">
        <v>24</v>
      </c>
      <c r="G85" s="9">
        <v>30</v>
      </c>
      <c r="H85" s="9">
        <v>14754862</v>
      </c>
      <c r="I85" s="9"/>
      <c r="J85" s="9">
        <v>17730446</v>
      </c>
      <c r="K85" s="9"/>
      <c r="L85" s="9">
        <v>17730446</v>
      </c>
      <c r="M85" s="9"/>
    </row>
    <row r="86" spans="1:13" x14ac:dyDescent="0.25">
      <c r="A86" s="11"/>
      <c r="B86" s="14" t="s">
        <v>111</v>
      </c>
      <c r="C86" s="9" t="s">
        <v>112</v>
      </c>
      <c r="D86" s="9" t="s">
        <v>79</v>
      </c>
      <c r="E86" s="9">
        <v>60862</v>
      </c>
      <c r="F86" s="9">
        <v>60862</v>
      </c>
      <c r="G86" s="9">
        <v>149653</v>
      </c>
      <c r="H86" s="9">
        <v>59399369</v>
      </c>
      <c r="I86" s="9"/>
      <c r="J86" s="9">
        <v>68625373</v>
      </c>
      <c r="K86" s="9"/>
      <c r="L86" s="9">
        <v>68625373</v>
      </c>
      <c r="M86" s="9"/>
    </row>
    <row r="87" spans="1:13" ht="28.5" x14ac:dyDescent="0.25">
      <c r="A87" s="11"/>
      <c r="B87" s="14" t="s">
        <v>113</v>
      </c>
      <c r="C87" s="9" t="s">
        <v>114</v>
      </c>
      <c r="D87" s="9" t="s">
        <v>65</v>
      </c>
      <c r="E87" s="9">
        <v>0</v>
      </c>
      <c r="F87" s="9">
        <v>3</v>
      </c>
      <c r="G87" s="9">
        <v>3</v>
      </c>
      <c r="H87" s="9">
        <v>0</v>
      </c>
      <c r="I87" s="9"/>
      <c r="J87" s="9">
        <v>813727</v>
      </c>
      <c r="K87" s="9"/>
      <c r="L87" s="9">
        <v>813727</v>
      </c>
      <c r="M87" s="9"/>
    </row>
    <row r="88" spans="1:13" ht="28.5" x14ac:dyDescent="0.25">
      <c r="A88" s="11"/>
      <c r="B88" s="14" t="s">
        <v>115</v>
      </c>
      <c r="C88" s="9" t="s">
        <v>112</v>
      </c>
      <c r="D88" s="9" t="s">
        <v>79</v>
      </c>
      <c r="E88" s="9">
        <v>164670</v>
      </c>
      <c r="F88" s="9">
        <v>164670</v>
      </c>
      <c r="G88" s="9">
        <v>171890</v>
      </c>
      <c r="H88" s="9">
        <v>78157336</v>
      </c>
      <c r="I88" s="9"/>
      <c r="J88" s="9">
        <v>89854222</v>
      </c>
      <c r="K88" s="9"/>
      <c r="L88" s="9">
        <v>89854222</v>
      </c>
      <c r="M88" s="9"/>
    </row>
    <row r="89" spans="1:13" ht="28.5" x14ac:dyDescent="0.25">
      <c r="A89" s="11"/>
      <c r="B89" s="14" t="s">
        <v>116</v>
      </c>
      <c r="C89" s="9" t="s">
        <v>117</v>
      </c>
      <c r="D89" s="9" t="s">
        <v>65</v>
      </c>
      <c r="E89" s="9">
        <v>7</v>
      </c>
      <c r="F89" s="9">
        <v>7</v>
      </c>
      <c r="G89" s="9">
        <v>7</v>
      </c>
      <c r="H89" s="9">
        <v>12280364</v>
      </c>
      <c r="I89" s="9"/>
      <c r="J89" s="9">
        <v>14548549</v>
      </c>
      <c r="K89" s="9"/>
      <c r="L89" s="9">
        <v>14548549</v>
      </c>
      <c r="M89" s="9"/>
    </row>
    <row r="90" spans="1:13" ht="28.5" x14ac:dyDescent="0.25">
      <c r="A90" s="11"/>
      <c r="B90" s="14" t="s">
        <v>118</v>
      </c>
      <c r="C90" s="9" t="s">
        <v>131</v>
      </c>
      <c r="D90" s="9" t="s">
        <v>79</v>
      </c>
      <c r="E90" s="9">
        <v>13632</v>
      </c>
      <c r="F90" s="9">
        <v>13632</v>
      </c>
      <c r="G90" s="9">
        <v>13632</v>
      </c>
      <c r="H90" s="9">
        <v>2596356</v>
      </c>
      <c r="I90" s="9"/>
      <c r="J90" s="9">
        <v>2705724</v>
      </c>
      <c r="K90" s="9"/>
      <c r="L90" s="9">
        <v>2705724</v>
      </c>
      <c r="M90" s="9"/>
    </row>
    <row r="91" spans="1:13" ht="42.75" x14ac:dyDescent="0.25">
      <c r="A91" s="11"/>
      <c r="B91" s="14" t="s">
        <v>119</v>
      </c>
      <c r="C91" s="9" t="s">
        <v>120</v>
      </c>
      <c r="D91" s="9" t="s">
        <v>79</v>
      </c>
      <c r="E91" s="9">
        <v>501</v>
      </c>
      <c r="F91" s="9">
        <v>501</v>
      </c>
      <c r="G91" s="9">
        <v>501</v>
      </c>
      <c r="H91" s="9">
        <v>74151237</v>
      </c>
      <c r="I91" s="9"/>
      <c r="J91" s="9">
        <v>74366857</v>
      </c>
      <c r="K91" s="9"/>
      <c r="L91" s="9">
        <v>74366857</v>
      </c>
      <c r="M91" s="9"/>
    </row>
    <row r="92" spans="1:13" ht="25.5" x14ac:dyDescent="0.25">
      <c r="A92" s="25" t="s">
        <v>432</v>
      </c>
      <c r="B92" s="7"/>
      <c r="C92" s="10"/>
      <c r="D92" s="10"/>
      <c r="E92" s="10"/>
      <c r="F92" s="10"/>
      <c r="G92" s="10"/>
      <c r="H92" s="12">
        <f>SUM(H93:H113)</f>
        <v>1644611281.5</v>
      </c>
      <c r="I92" s="12">
        <f t="shared" ref="I92:M92" si="17">SUM(I93:I113)</f>
        <v>0</v>
      </c>
      <c r="J92" s="12">
        <f t="shared" si="17"/>
        <v>1850574564.5</v>
      </c>
      <c r="K92" s="12">
        <f t="shared" si="17"/>
        <v>0</v>
      </c>
      <c r="L92" s="12">
        <f t="shared" si="17"/>
        <v>1822164300.5</v>
      </c>
      <c r="M92" s="12">
        <f t="shared" si="17"/>
        <v>0</v>
      </c>
    </row>
    <row r="93" spans="1:13" ht="28.5" x14ac:dyDescent="0.25">
      <c r="A93" s="11"/>
      <c r="B93" s="14" t="s">
        <v>121</v>
      </c>
      <c r="C93" s="9" t="s">
        <v>122</v>
      </c>
      <c r="D93" s="9" t="s">
        <v>123</v>
      </c>
      <c r="E93" s="9">
        <v>1179494</v>
      </c>
      <c r="F93" s="9">
        <v>1179494</v>
      </c>
      <c r="G93" s="9">
        <v>1179494</v>
      </c>
      <c r="H93" s="9">
        <v>108073802</v>
      </c>
      <c r="I93" s="9">
        <v>0</v>
      </c>
      <c r="J93" s="9">
        <v>123084468</v>
      </c>
      <c r="K93" s="9">
        <v>0</v>
      </c>
      <c r="L93" s="9">
        <v>123084468</v>
      </c>
      <c r="M93" s="9">
        <v>0</v>
      </c>
    </row>
    <row r="94" spans="1:13" x14ac:dyDescent="0.25">
      <c r="A94" s="11"/>
      <c r="B94" s="14" t="s">
        <v>124</v>
      </c>
      <c r="C94" s="9" t="s">
        <v>125</v>
      </c>
      <c r="D94" s="9" t="s">
        <v>126</v>
      </c>
      <c r="E94" s="9">
        <v>70088</v>
      </c>
      <c r="F94" s="9">
        <v>70088</v>
      </c>
      <c r="G94" s="9">
        <v>70088</v>
      </c>
      <c r="H94" s="9">
        <v>34153472</v>
      </c>
      <c r="I94" s="9">
        <v>0</v>
      </c>
      <c r="J94" s="9">
        <v>56316810</v>
      </c>
      <c r="K94" s="9">
        <v>0</v>
      </c>
      <c r="L94" s="9">
        <v>27916010</v>
      </c>
      <c r="M94" s="9">
        <v>0</v>
      </c>
    </row>
    <row r="95" spans="1:13" x14ac:dyDescent="0.25">
      <c r="A95" s="11"/>
      <c r="B95" s="14" t="s">
        <v>127</v>
      </c>
      <c r="C95" s="9" t="s">
        <v>128</v>
      </c>
      <c r="D95" s="9" t="s">
        <v>129</v>
      </c>
      <c r="E95" s="9">
        <v>79224</v>
      </c>
      <c r="F95" s="9">
        <v>76126</v>
      </c>
      <c r="G95" s="9">
        <v>76126</v>
      </c>
      <c r="H95" s="9">
        <v>45706910</v>
      </c>
      <c r="I95" s="9"/>
      <c r="J95" s="9">
        <v>58561710</v>
      </c>
      <c r="K95" s="9"/>
      <c r="L95" s="9">
        <v>58561710</v>
      </c>
      <c r="M95" s="9"/>
    </row>
    <row r="96" spans="1:13" x14ac:dyDescent="0.25">
      <c r="A96" s="11"/>
      <c r="B96" s="14" t="s">
        <v>127</v>
      </c>
      <c r="C96" s="9" t="s">
        <v>128</v>
      </c>
      <c r="D96" s="9" t="s">
        <v>79</v>
      </c>
      <c r="E96" s="9">
        <v>130</v>
      </c>
      <c r="F96" s="9">
        <v>118</v>
      </c>
      <c r="G96" s="9">
        <v>118</v>
      </c>
      <c r="H96" s="9">
        <v>18887135</v>
      </c>
      <c r="I96" s="9">
        <v>0</v>
      </c>
      <c r="J96" s="9">
        <v>15887135</v>
      </c>
      <c r="K96" s="9">
        <v>0</v>
      </c>
      <c r="L96" s="9">
        <v>15887135</v>
      </c>
      <c r="M96" s="9">
        <v>0</v>
      </c>
    </row>
    <row r="97" spans="1:13" ht="28.5" x14ac:dyDescent="0.25">
      <c r="A97" s="11"/>
      <c r="B97" s="14" t="s">
        <v>118</v>
      </c>
      <c r="C97" s="9" t="s">
        <v>122</v>
      </c>
      <c r="D97" s="9" t="s">
        <v>123</v>
      </c>
      <c r="E97" s="9">
        <v>5504</v>
      </c>
      <c r="F97" s="9">
        <v>216152</v>
      </c>
      <c r="G97" s="9">
        <v>216152</v>
      </c>
      <c r="H97" s="9">
        <v>12786527</v>
      </c>
      <c r="I97" s="9">
        <v>0</v>
      </c>
      <c r="J97" s="9">
        <v>13428654</v>
      </c>
      <c r="K97" s="9">
        <v>0</v>
      </c>
      <c r="L97" s="9">
        <v>13428654</v>
      </c>
      <c r="M97" s="9">
        <v>0</v>
      </c>
    </row>
    <row r="98" spans="1:13" ht="28.5" x14ac:dyDescent="0.25">
      <c r="A98" s="11"/>
      <c r="B98" s="14" t="s">
        <v>130</v>
      </c>
      <c r="C98" s="9" t="s">
        <v>131</v>
      </c>
      <c r="D98" s="9" t="s">
        <v>79</v>
      </c>
      <c r="E98" s="9">
        <v>4646</v>
      </c>
      <c r="F98" s="9">
        <v>4628</v>
      </c>
      <c r="G98" s="9">
        <v>4628</v>
      </c>
      <c r="H98" s="9">
        <v>255198614</v>
      </c>
      <c r="I98" s="9">
        <v>0</v>
      </c>
      <c r="J98" s="9">
        <v>284775513</v>
      </c>
      <c r="K98" s="9">
        <v>0</v>
      </c>
      <c r="L98" s="9">
        <v>284775513</v>
      </c>
      <c r="M98" s="9">
        <v>0</v>
      </c>
    </row>
    <row r="99" spans="1:13" ht="57" x14ac:dyDescent="0.25">
      <c r="A99" s="11"/>
      <c r="B99" s="14" t="s">
        <v>132</v>
      </c>
      <c r="C99" s="9" t="s">
        <v>131</v>
      </c>
      <c r="D99" s="9" t="s">
        <v>79</v>
      </c>
      <c r="E99" s="9">
        <v>7826</v>
      </c>
      <c r="F99" s="9">
        <v>7826</v>
      </c>
      <c r="G99" s="9">
        <v>7826</v>
      </c>
      <c r="H99" s="9">
        <v>452813452</v>
      </c>
      <c r="I99" s="9">
        <v>0</v>
      </c>
      <c r="J99" s="9">
        <v>512835748</v>
      </c>
      <c r="K99" s="9">
        <v>0</v>
      </c>
      <c r="L99" s="9">
        <v>512835748</v>
      </c>
      <c r="M99" s="9">
        <v>0</v>
      </c>
    </row>
    <row r="100" spans="1:13" ht="57" x14ac:dyDescent="0.25">
      <c r="A100" s="11"/>
      <c r="B100" s="14" t="s">
        <v>133</v>
      </c>
      <c r="C100" s="9" t="s">
        <v>131</v>
      </c>
      <c r="D100" s="9" t="s">
        <v>79</v>
      </c>
      <c r="E100" s="9">
        <v>3923</v>
      </c>
      <c r="F100" s="9">
        <v>3923</v>
      </c>
      <c r="G100" s="9">
        <v>3923</v>
      </c>
      <c r="H100" s="9">
        <v>235610996</v>
      </c>
      <c r="I100" s="9">
        <v>0</v>
      </c>
      <c r="J100" s="9">
        <v>266833997</v>
      </c>
      <c r="K100" s="9">
        <v>0</v>
      </c>
      <c r="L100" s="9">
        <v>266833997</v>
      </c>
      <c r="M100" s="9">
        <v>0</v>
      </c>
    </row>
    <row r="101" spans="1:13" x14ac:dyDescent="0.25">
      <c r="A101" s="11"/>
      <c r="B101" s="14" t="s">
        <v>134</v>
      </c>
      <c r="C101" s="9" t="s">
        <v>135</v>
      </c>
      <c r="D101" s="9" t="s">
        <v>79</v>
      </c>
      <c r="E101" s="9">
        <v>0</v>
      </c>
      <c r="F101" s="9">
        <v>263</v>
      </c>
      <c r="G101" s="9">
        <v>263</v>
      </c>
      <c r="H101" s="9">
        <v>0</v>
      </c>
      <c r="I101" s="9">
        <v>0</v>
      </c>
      <c r="J101" s="9">
        <v>3500000</v>
      </c>
      <c r="K101" s="9">
        <v>0</v>
      </c>
      <c r="L101" s="9">
        <v>3490536</v>
      </c>
      <c r="M101" s="9">
        <v>0</v>
      </c>
    </row>
    <row r="102" spans="1:13" ht="28.5" x14ac:dyDescent="0.25">
      <c r="A102" s="11"/>
      <c r="B102" s="14" t="s">
        <v>136</v>
      </c>
      <c r="C102" s="9" t="s">
        <v>131</v>
      </c>
      <c r="D102" s="9" t="s">
        <v>79</v>
      </c>
      <c r="E102" s="9">
        <v>9</v>
      </c>
      <c r="F102" s="9">
        <v>4</v>
      </c>
      <c r="G102" s="9">
        <v>4</v>
      </c>
      <c r="H102" s="9">
        <v>2048817</v>
      </c>
      <c r="I102" s="9">
        <v>0</v>
      </c>
      <c r="J102" s="9">
        <v>1200000</v>
      </c>
      <c r="K102" s="9">
        <v>0</v>
      </c>
      <c r="L102" s="9">
        <v>1200000</v>
      </c>
      <c r="M102" s="9">
        <v>0</v>
      </c>
    </row>
    <row r="103" spans="1:13" ht="28.5" x14ac:dyDescent="0.25">
      <c r="A103" s="11"/>
      <c r="B103" s="14" t="s">
        <v>137</v>
      </c>
      <c r="C103" s="9" t="s">
        <v>131</v>
      </c>
      <c r="D103" s="9" t="s">
        <v>79</v>
      </c>
      <c r="E103" s="9">
        <v>136</v>
      </c>
      <c r="F103" s="9">
        <v>121</v>
      </c>
      <c r="G103" s="9">
        <v>121</v>
      </c>
      <c r="H103" s="9">
        <v>19841487</v>
      </c>
      <c r="I103" s="9">
        <v>0</v>
      </c>
      <c r="J103" s="9">
        <v>19165258</v>
      </c>
      <c r="K103" s="9">
        <v>0</v>
      </c>
      <c r="L103" s="9">
        <v>19165258</v>
      </c>
      <c r="M103" s="9">
        <v>0</v>
      </c>
    </row>
    <row r="104" spans="1:13" ht="42.75" x14ac:dyDescent="0.25">
      <c r="A104" s="11"/>
      <c r="B104" s="14" t="s">
        <v>138</v>
      </c>
      <c r="C104" s="9" t="s">
        <v>131</v>
      </c>
      <c r="D104" s="9" t="s">
        <v>79</v>
      </c>
      <c r="E104" s="9">
        <v>128</v>
      </c>
      <c r="F104" s="9">
        <v>128</v>
      </c>
      <c r="G104" s="9">
        <v>128</v>
      </c>
      <c r="H104" s="9">
        <v>17134628</v>
      </c>
      <c r="I104" s="9">
        <v>0</v>
      </c>
      <c r="J104" s="9">
        <v>24844896.559999999</v>
      </c>
      <c r="K104" s="9">
        <v>0</v>
      </c>
      <c r="L104" s="9">
        <v>24844896.559999999</v>
      </c>
      <c r="M104" s="9">
        <v>0</v>
      </c>
    </row>
    <row r="105" spans="1:13" ht="28.5" x14ac:dyDescent="0.25">
      <c r="A105" s="11"/>
      <c r="B105" s="14" t="s">
        <v>139</v>
      </c>
      <c r="C105" s="9" t="s">
        <v>131</v>
      </c>
      <c r="D105" s="9" t="s">
        <v>79</v>
      </c>
      <c r="E105" s="9">
        <v>555</v>
      </c>
      <c r="F105" s="9">
        <v>555</v>
      </c>
      <c r="G105" s="9">
        <v>555</v>
      </c>
      <c r="H105" s="9">
        <v>86229652</v>
      </c>
      <c r="I105" s="9">
        <v>0</v>
      </c>
      <c r="J105" s="9">
        <v>99750637</v>
      </c>
      <c r="K105" s="9">
        <v>0</v>
      </c>
      <c r="L105" s="9">
        <v>99750637</v>
      </c>
      <c r="M105" s="9">
        <v>0</v>
      </c>
    </row>
    <row r="106" spans="1:13" ht="99.75" x14ac:dyDescent="0.25">
      <c r="A106" s="11"/>
      <c r="B106" s="14" t="s">
        <v>140</v>
      </c>
      <c r="C106" s="9" t="s">
        <v>131</v>
      </c>
      <c r="D106" s="9" t="s">
        <v>79</v>
      </c>
      <c r="E106" s="9">
        <v>513</v>
      </c>
      <c r="F106" s="9">
        <v>513</v>
      </c>
      <c r="G106" s="9">
        <v>513</v>
      </c>
      <c r="H106" s="9">
        <v>40596906</v>
      </c>
      <c r="I106" s="9">
        <v>0</v>
      </c>
      <c r="J106" s="9">
        <v>47658360</v>
      </c>
      <c r="K106" s="9">
        <v>0</v>
      </c>
      <c r="L106" s="9">
        <v>47658360</v>
      </c>
      <c r="M106" s="9">
        <v>0</v>
      </c>
    </row>
    <row r="107" spans="1:13" ht="99.75" x14ac:dyDescent="0.25">
      <c r="A107" s="11"/>
      <c r="B107" s="14" t="s">
        <v>141</v>
      </c>
      <c r="C107" s="9" t="s">
        <v>131</v>
      </c>
      <c r="D107" s="9" t="s">
        <v>79</v>
      </c>
      <c r="E107" s="9">
        <v>139</v>
      </c>
      <c r="F107" s="9">
        <v>139</v>
      </c>
      <c r="G107" s="9">
        <v>139</v>
      </c>
      <c r="H107" s="9">
        <v>18085670</v>
      </c>
      <c r="I107" s="9">
        <v>0</v>
      </c>
      <c r="J107" s="9">
        <v>24793631</v>
      </c>
      <c r="K107" s="9">
        <v>0</v>
      </c>
      <c r="L107" s="9">
        <v>24793631</v>
      </c>
      <c r="M107" s="9">
        <v>0</v>
      </c>
    </row>
    <row r="108" spans="1:13" ht="42.75" x14ac:dyDescent="0.25">
      <c r="A108" s="11"/>
      <c r="B108" s="14" t="s">
        <v>142</v>
      </c>
      <c r="C108" s="9" t="s">
        <v>131</v>
      </c>
      <c r="D108" s="9" t="s">
        <v>79</v>
      </c>
      <c r="E108" s="9">
        <v>105</v>
      </c>
      <c r="F108" s="9">
        <v>105</v>
      </c>
      <c r="G108" s="9">
        <v>105</v>
      </c>
      <c r="H108" s="9">
        <v>19961032</v>
      </c>
      <c r="I108" s="9">
        <v>0</v>
      </c>
      <c r="J108" s="9">
        <v>18018954</v>
      </c>
      <c r="K108" s="9">
        <v>0</v>
      </c>
      <c r="L108" s="9">
        <v>18018954</v>
      </c>
      <c r="M108" s="9">
        <v>0</v>
      </c>
    </row>
    <row r="109" spans="1:13" x14ac:dyDescent="0.25">
      <c r="A109" s="11"/>
      <c r="B109" s="14" t="s">
        <v>143</v>
      </c>
      <c r="C109" s="9" t="s">
        <v>135</v>
      </c>
      <c r="D109" s="9" t="s">
        <v>79</v>
      </c>
      <c r="E109" s="9">
        <v>9</v>
      </c>
      <c r="F109" s="9">
        <v>4</v>
      </c>
      <c r="G109" s="9">
        <v>4</v>
      </c>
      <c r="H109" s="9">
        <v>20488817</v>
      </c>
      <c r="I109" s="9">
        <v>0</v>
      </c>
      <c r="J109" s="9">
        <v>1200000</v>
      </c>
      <c r="K109" s="9">
        <v>0</v>
      </c>
      <c r="L109" s="9">
        <v>1200000</v>
      </c>
      <c r="M109" s="9">
        <v>0</v>
      </c>
    </row>
    <row r="110" spans="1:13" x14ac:dyDescent="0.25">
      <c r="A110" s="11"/>
      <c r="B110" s="14" t="s">
        <v>144</v>
      </c>
      <c r="C110" s="9" t="s">
        <v>131</v>
      </c>
      <c r="D110" s="9" t="s">
        <v>79</v>
      </c>
      <c r="E110" s="9">
        <v>1574</v>
      </c>
      <c r="F110" s="9">
        <v>1574</v>
      </c>
      <c r="G110" s="9">
        <v>1574</v>
      </c>
      <c r="H110" s="9">
        <v>250833364.5</v>
      </c>
      <c r="I110" s="9">
        <v>0</v>
      </c>
      <c r="J110" s="9">
        <v>270370367.94</v>
      </c>
      <c r="K110" s="9"/>
      <c r="L110" s="9">
        <v>270370367.94</v>
      </c>
      <c r="M110" s="9">
        <v>0</v>
      </c>
    </row>
    <row r="111" spans="1:13" x14ac:dyDescent="0.25">
      <c r="A111" s="11"/>
      <c r="B111" s="14" t="s">
        <v>145</v>
      </c>
      <c r="C111" s="9"/>
      <c r="D111" s="9"/>
      <c r="E111" s="9">
        <v>1246</v>
      </c>
      <c r="F111" s="9">
        <v>1246</v>
      </c>
      <c r="G111" s="9">
        <v>1246</v>
      </c>
      <c r="H111" s="9">
        <v>440000</v>
      </c>
      <c r="I111" s="9">
        <v>0</v>
      </c>
      <c r="J111" s="9">
        <v>498400</v>
      </c>
      <c r="K111" s="9"/>
      <c r="L111" s="9">
        <v>498400</v>
      </c>
      <c r="M111" s="9">
        <v>0</v>
      </c>
    </row>
    <row r="112" spans="1:13" ht="42.75" x14ac:dyDescent="0.25">
      <c r="A112" s="11"/>
      <c r="B112" s="14" t="s">
        <v>146</v>
      </c>
      <c r="C112" s="9"/>
      <c r="D112" s="9"/>
      <c r="E112" s="9">
        <v>19442</v>
      </c>
      <c r="F112" s="9">
        <v>19442</v>
      </c>
      <c r="G112" s="9">
        <v>19442</v>
      </c>
      <c r="H112" s="9">
        <v>5640000</v>
      </c>
      <c r="I112" s="9">
        <v>0</v>
      </c>
      <c r="J112" s="9">
        <v>7776825</v>
      </c>
      <c r="K112" s="9"/>
      <c r="L112" s="9">
        <v>7776825</v>
      </c>
      <c r="M112" s="9">
        <v>0</v>
      </c>
    </row>
    <row r="113" spans="1:13" ht="28.5" x14ac:dyDescent="0.25">
      <c r="A113" s="11"/>
      <c r="B113" s="14" t="s">
        <v>147</v>
      </c>
      <c r="C113" s="9"/>
      <c r="D113" s="9"/>
      <c r="E113" s="9">
        <v>200</v>
      </c>
      <c r="F113" s="9">
        <v>183</v>
      </c>
      <c r="G113" s="9">
        <v>183</v>
      </c>
      <c r="H113" s="9">
        <v>80000</v>
      </c>
      <c r="I113" s="9">
        <v>0</v>
      </c>
      <c r="J113" s="9">
        <v>73200</v>
      </c>
      <c r="K113" s="9"/>
      <c r="L113" s="9">
        <v>73200</v>
      </c>
      <c r="M113" s="9">
        <v>0</v>
      </c>
    </row>
    <row r="114" spans="1:13" ht="38.25" x14ac:dyDescent="0.25">
      <c r="A114" s="25" t="s">
        <v>433</v>
      </c>
      <c r="B114" s="7"/>
      <c r="C114" s="10"/>
      <c r="D114" s="10"/>
      <c r="E114" s="10"/>
      <c r="F114" s="10"/>
      <c r="G114" s="10"/>
      <c r="H114" s="12">
        <f t="shared" ref="H114:M114" si="18">SUM(H115:H229)</f>
        <v>1111585157.198961</v>
      </c>
      <c r="I114" s="12">
        <f t="shared" si="18"/>
        <v>0</v>
      </c>
      <c r="J114" s="12">
        <f t="shared" si="18"/>
        <v>1157003723.5675254</v>
      </c>
      <c r="K114" s="12">
        <f t="shared" si="18"/>
        <v>0</v>
      </c>
      <c r="L114" s="12">
        <f t="shared" si="18"/>
        <v>1156416151.1075253</v>
      </c>
      <c r="M114" s="12">
        <f t="shared" si="18"/>
        <v>0</v>
      </c>
    </row>
    <row r="115" spans="1:13" ht="327.75" x14ac:dyDescent="0.25">
      <c r="A115" s="11"/>
      <c r="B115" s="14" t="s">
        <v>364</v>
      </c>
      <c r="C115" s="9" t="s">
        <v>365</v>
      </c>
      <c r="D115" s="9" t="s">
        <v>79</v>
      </c>
      <c r="E115" s="9">
        <v>214</v>
      </c>
      <c r="F115" s="9">
        <v>209</v>
      </c>
      <c r="G115" s="9">
        <v>206</v>
      </c>
      <c r="H115" s="9">
        <v>29127546.865000002</v>
      </c>
      <c r="I115" s="9"/>
      <c r="J115" s="9">
        <v>26876063.259999998</v>
      </c>
      <c r="K115" s="9"/>
      <c r="L115" s="9">
        <v>25282830.59</v>
      </c>
      <c r="M115" s="9"/>
    </row>
    <row r="116" spans="1:13" ht="327.75" x14ac:dyDescent="0.25">
      <c r="A116" s="11"/>
      <c r="B116" s="14" t="s">
        <v>366</v>
      </c>
      <c r="C116" s="9" t="s">
        <v>367</v>
      </c>
      <c r="D116" s="9" t="s">
        <v>79</v>
      </c>
      <c r="E116" s="9">
        <v>5587</v>
      </c>
      <c r="F116" s="9">
        <v>6236</v>
      </c>
      <c r="G116" s="9">
        <v>6343</v>
      </c>
      <c r="H116" s="9">
        <v>156743276.30500001</v>
      </c>
      <c r="I116" s="9"/>
      <c r="J116" s="9">
        <v>170675195.02000001</v>
      </c>
      <c r="K116" s="9"/>
      <c r="L116" s="9">
        <v>171695544.34999999</v>
      </c>
      <c r="M116" s="9"/>
    </row>
    <row r="117" spans="1:13" ht="99.75" x14ac:dyDescent="0.25">
      <c r="A117" s="11"/>
      <c r="B117" s="14" t="s">
        <v>368</v>
      </c>
      <c r="C117" s="9" t="s">
        <v>369</v>
      </c>
      <c r="D117" s="9" t="s">
        <v>79</v>
      </c>
      <c r="E117" s="9">
        <v>1406</v>
      </c>
      <c r="F117" s="9">
        <v>1493</v>
      </c>
      <c r="G117" s="9">
        <v>1493</v>
      </c>
      <c r="H117" s="9">
        <v>5739685.6799999997</v>
      </c>
      <c r="I117" s="9"/>
      <c r="J117" s="9">
        <v>6094844.04</v>
      </c>
      <c r="K117" s="9"/>
      <c r="L117" s="9">
        <v>6094844.04</v>
      </c>
      <c r="M117" s="9"/>
    </row>
    <row r="118" spans="1:13" ht="99.75" x14ac:dyDescent="0.25">
      <c r="A118" s="11"/>
      <c r="B118" s="14" t="s">
        <v>370</v>
      </c>
      <c r="C118" s="9" t="s">
        <v>371</v>
      </c>
      <c r="D118" s="9" t="s">
        <v>79</v>
      </c>
      <c r="E118" s="9">
        <v>1558</v>
      </c>
      <c r="F118" s="9">
        <v>2144</v>
      </c>
      <c r="G118" s="9">
        <v>2144</v>
      </c>
      <c r="H118" s="9">
        <v>9326312.6400000006</v>
      </c>
      <c r="I118" s="9"/>
      <c r="J118" s="9">
        <v>12834155.52</v>
      </c>
      <c r="K118" s="9"/>
      <c r="L118" s="9">
        <v>12834155.52</v>
      </c>
      <c r="M118" s="9"/>
    </row>
    <row r="119" spans="1:13" ht="99.75" x14ac:dyDescent="0.25">
      <c r="A119" s="11"/>
      <c r="B119" s="14" t="s">
        <v>372</v>
      </c>
      <c r="C119" s="9" t="s">
        <v>373</v>
      </c>
      <c r="D119" s="9" t="s">
        <v>79</v>
      </c>
      <c r="E119" s="9">
        <v>42281</v>
      </c>
      <c r="F119" s="9">
        <v>46247</v>
      </c>
      <c r="G119" s="9">
        <v>46247</v>
      </c>
      <c r="H119" s="9">
        <v>25246830.719999999</v>
      </c>
      <c r="I119" s="9"/>
      <c r="J119" s="9">
        <v>27615008.639999997</v>
      </c>
      <c r="K119" s="9"/>
      <c r="L119" s="9">
        <v>27615008.639999997</v>
      </c>
      <c r="M119" s="9"/>
    </row>
    <row r="120" spans="1:13" ht="57" x14ac:dyDescent="0.25">
      <c r="A120" s="11"/>
      <c r="B120" s="14" t="s">
        <v>374</v>
      </c>
      <c r="C120" s="9" t="s">
        <v>375</v>
      </c>
      <c r="D120" s="9" t="s">
        <v>79</v>
      </c>
      <c r="E120" s="9">
        <v>51191</v>
      </c>
      <c r="F120" s="9">
        <v>52319</v>
      </c>
      <c r="G120" s="9">
        <v>52325</v>
      </c>
      <c r="H120" s="9">
        <v>29172727.080000006</v>
      </c>
      <c r="I120" s="9"/>
      <c r="J120" s="9">
        <v>29815551.719999999</v>
      </c>
      <c r="K120" s="9"/>
      <c r="L120" s="9">
        <v>29818971</v>
      </c>
      <c r="M120" s="9"/>
    </row>
    <row r="121" spans="1:13" ht="156.75" x14ac:dyDescent="0.25">
      <c r="A121" s="11"/>
      <c r="B121" s="14" t="s">
        <v>258</v>
      </c>
      <c r="C121" s="9" t="s">
        <v>376</v>
      </c>
      <c r="D121" s="9" t="s">
        <v>79</v>
      </c>
      <c r="E121" s="9">
        <v>553</v>
      </c>
      <c r="F121" s="9">
        <v>591</v>
      </c>
      <c r="G121" s="9">
        <v>591</v>
      </c>
      <c r="H121" s="9">
        <v>3868522.56</v>
      </c>
      <c r="I121" s="9"/>
      <c r="J121" s="9">
        <v>4134352.3200000003</v>
      </c>
      <c r="K121" s="9"/>
      <c r="L121" s="9">
        <v>4134352.3200000003</v>
      </c>
      <c r="M121" s="9"/>
    </row>
    <row r="122" spans="1:13" ht="28.5" x14ac:dyDescent="0.25">
      <c r="A122" s="11"/>
      <c r="B122" s="14" t="s">
        <v>377</v>
      </c>
      <c r="C122" s="9" t="s">
        <v>378</v>
      </c>
      <c r="D122" s="9" t="s">
        <v>79</v>
      </c>
      <c r="E122" s="9">
        <v>3100</v>
      </c>
      <c r="F122" s="9">
        <v>2483</v>
      </c>
      <c r="G122" s="9">
        <v>2483</v>
      </c>
      <c r="H122" s="9">
        <v>42686256</v>
      </c>
      <c r="I122" s="9"/>
      <c r="J122" s="9">
        <v>34190314.079999998</v>
      </c>
      <c r="K122" s="9"/>
      <c r="L122" s="9">
        <v>34190314.079999998</v>
      </c>
      <c r="M122" s="9"/>
    </row>
    <row r="123" spans="1:13" ht="242.25" x14ac:dyDescent="0.25">
      <c r="A123" s="11"/>
      <c r="B123" s="14" t="s">
        <v>379</v>
      </c>
      <c r="C123" s="9" t="s">
        <v>380</v>
      </c>
      <c r="D123" s="9" t="s">
        <v>79</v>
      </c>
      <c r="E123" s="9">
        <v>9</v>
      </c>
      <c r="F123" s="9">
        <v>8</v>
      </c>
      <c r="G123" s="9">
        <v>8</v>
      </c>
      <c r="H123" s="9">
        <v>130925.16</v>
      </c>
      <c r="I123" s="9"/>
      <c r="J123" s="9">
        <v>116377.92</v>
      </c>
      <c r="K123" s="9"/>
      <c r="L123" s="9">
        <v>116377.92</v>
      </c>
      <c r="M123" s="9"/>
    </row>
    <row r="124" spans="1:13" ht="99.75" x14ac:dyDescent="0.25">
      <c r="A124" s="11"/>
      <c r="B124" s="14" t="s">
        <v>381</v>
      </c>
      <c r="C124" s="9" t="s">
        <v>259</v>
      </c>
      <c r="D124" s="9" t="s">
        <v>79</v>
      </c>
      <c r="E124" s="9">
        <v>543</v>
      </c>
      <c r="F124" s="9">
        <v>387</v>
      </c>
      <c r="G124" s="9">
        <v>387</v>
      </c>
      <c r="H124" s="9">
        <v>9872717.4000000004</v>
      </c>
      <c r="I124" s="9"/>
      <c r="J124" s="9">
        <v>7036356.6000000006</v>
      </c>
      <c r="K124" s="9"/>
      <c r="L124" s="9">
        <v>7036356.6000000006</v>
      </c>
      <c r="M124" s="9"/>
    </row>
    <row r="125" spans="1:13" ht="99.75" x14ac:dyDescent="0.25">
      <c r="A125" s="11"/>
      <c r="B125" s="14" t="s">
        <v>382</v>
      </c>
      <c r="C125" s="9" t="s">
        <v>260</v>
      </c>
      <c r="D125" s="9" t="s">
        <v>79</v>
      </c>
      <c r="E125" s="9">
        <v>107</v>
      </c>
      <c r="F125" s="9">
        <v>115</v>
      </c>
      <c r="G125" s="9">
        <v>115</v>
      </c>
      <c r="H125" s="9">
        <v>1676005.2000000002</v>
      </c>
      <c r="I125" s="9"/>
      <c r="J125" s="9">
        <v>1801314</v>
      </c>
      <c r="K125" s="9"/>
      <c r="L125" s="9">
        <v>1801314</v>
      </c>
      <c r="M125" s="9"/>
    </row>
    <row r="126" spans="1:13" ht="28.5" x14ac:dyDescent="0.25">
      <c r="A126" s="11"/>
      <c r="B126" s="14" t="s">
        <v>261</v>
      </c>
      <c r="C126" s="9" t="s">
        <v>262</v>
      </c>
      <c r="D126" s="9" t="s">
        <v>79</v>
      </c>
      <c r="E126" s="9">
        <v>119</v>
      </c>
      <c r="F126" s="9">
        <v>122</v>
      </c>
      <c r="G126" s="9">
        <v>122</v>
      </c>
      <c r="H126" s="9">
        <v>8484890.4000000004</v>
      </c>
      <c r="I126" s="9"/>
      <c r="J126" s="9">
        <v>8698795.1999999993</v>
      </c>
      <c r="K126" s="9"/>
      <c r="L126" s="9">
        <v>8698795.1999999993</v>
      </c>
      <c r="M126" s="9"/>
    </row>
    <row r="127" spans="1:13" ht="28.5" x14ac:dyDescent="0.25">
      <c r="A127" s="11"/>
      <c r="B127" s="14" t="s">
        <v>263</v>
      </c>
      <c r="C127" s="9" t="s">
        <v>264</v>
      </c>
      <c r="D127" s="9" t="s">
        <v>79</v>
      </c>
      <c r="E127" s="9">
        <v>119</v>
      </c>
      <c r="F127" s="9">
        <v>122</v>
      </c>
      <c r="G127" s="9">
        <v>122</v>
      </c>
      <c r="H127" s="9">
        <v>6307261.8000000007</v>
      </c>
      <c r="I127" s="9"/>
      <c r="J127" s="9">
        <v>6466268.4000000004</v>
      </c>
      <c r="K127" s="9"/>
      <c r="L127" s="9">
        <v>6466268.4000000004</v>
      </c>
      <c r="M127" s="9"/>
    </row>
    <row r="128" spans="1:13" ht="28.5" x14ac:dyDescent="0.25">
      <c r="A128" s="11"/>
      <c r="B128" s="14" t="s">
        <v>265</v>
      </c>
      <c r="C128" s="9" t="s">
        <v>266</v>
      </c>
      <c r="D128" s="9" t="s">
        <v>79</v>
      </c>
      <c r="E128" s="9">
        <v>109</v>
      </c>
      <c r="F128" s="9">
        <v>101</v>
      </c>
      <c r="G128" s="9">
        <v>101</v>
      </c>
      <c r="H128" s="9">
        <v>5589581.04</v>
      </c>
      <c r="I128" s="9"/>
      <c r="J128" s="9">
        <v>5179336.5600000005</v>
      </c>
      <c r="K128" s="9"/>
      <c r="L128" s="9">
        <v>5179336.5600000005</v>
      </c>
      <c r="M128" s="9"/>
    </row>
    <row r="129" spans="1:13" ht="28.5" x14ac:dyDescent="0.25">
      <c r="A129" s="11"/>
      <c r="B129" s="14" t="s">
        <v>267</v>
      </c>
      <c r="C129" s="9" t="s">
        <v>268</v>
      </c>
      <c r="D129" s="9" t="s">
        <v>79</v>
      </c>
      <c r="E129" s="9">
        <v>119</v>
      </c>
      <c r="F129" s="9">
        <v>122</v>
      </c>
      <c r="G129" s="9">
        <v>122</v>
      </c>
      <c r="H129" s="9">
        <v>3532086.5999999996</v>
      </c>
      <c r="I129" s="9"/>
      <c r="J129" s="9">
        <v>3621130.8</v>
      </c>
      <c r="K129" s="9"/>
      <c r="L129" s="9">
        <v>3621130.8</v>
      </c>
      <c r="M129" s="9"/>
    </row>
    <row r="130" spans="1:13" ht="28.5" x14ac:dyDescent="0.25">
      <c r="A130" s="11"/>
      <c r="B130" s="14" t="s">
        <v>269</v>
      </c>
      <c r="C130" s="9" t="s">
        <v>270</v>
      </c>
      <c r="D130" s="9" t="s">
        <v>79</v>
      </c>
      <c r="E130" s="9">
        <v>11</v>
      </c>
      <c r="F130" s="9">
        <v>13</v>
      </c>
      <c r="G130" s="9">
        <v>13</v>
      </c>
      <c r="H130" s="9">
        <v>307362</v>
      </c>
      <c r="I130" s="9"/>
      <c r="J130" s="9">
        <v>363246</v>
      </c>
      <c r="K130" s="9"/>
      <c r="L130" s="9">
        <v>363246</v>
      </c>
      <c r="M130" s="9"/>
    </row>
    <row r="131" spans="1:13" ht="28.5" x14ac:dyDescent="0.25">
      <c r="A131" s="11"/>
      <c r="B131" s="14" t="s">
        <v>271</v>
      </c>
      <c r="C131" s="9" t="s">
        <v>272</v>
      </c>
      <c r="D131" s="9" t="s">
        <v>79</v>
      </c>
      <c r="E131" s="9">
        <v>109</v>
      </c>
      <c r="F131" s="9">
        <v>107</v>
      </c>
      <c r="G131" s="9">
        <v>107</v>
      </c>
      <c r="H131" s="9">
        <v>3643721.76</v>
      </c>
      <c r="I131" s="9"/>
      <c r="J131" s="9">
        <v>3576864.4799999995</v>
      </c>
      <c r="K131" s="9"/>
      <c r="L131" s="9">
        <v>3576864.4799999995</v>
      </c>
      <c r="M131" s="9"/>
    </row>
    <row r="132" spans="1:13" ht="42.75" x14ac:dyDescent="0.25">
      <c r="A132" s="11"/>
      <c r="B132" s="14" t="s">
        <v>273</v>
      </c>
      <c r="C132" s="9" t="s">
        <v>383</v>
      </c>
      <c r="D132" s="9" t="s">
        <v>79</v>
      </c>
      <c r="E132" s="9">
        <v>39</v>
      </c>
      <c r="F132" s="9">
        <v>45</v>
      </c>
      <c r="G132" s="9">
        <v>45</v>
      </c>
      <c r="H132" s="9">
        <v>1514101.6800000002</v>
      </c>
      <c r="I132" s="9"/>
      <c r="J132" s="9">
        <v>1747040.4000000001</v>
      </c>
      <c r="K132" s="9"/>
      <c r="L132" s="9">
        <v>1747040.4000000001</v>
      </c>
      <c r="M132" s="9"/>
    </row>
    <row r="133" spans="1:13" ht="28.5" x14ac:dyDescent="0.25">
      <c r="A133" s="11"/>
      <c r="B133" s="14" t="s">
        <v>274</v>
      </c>
      <c r="C133" s="9" t="s">
        <v>262</v>
      </c>
      <c r="D133" s="9" t="s">
        <v>79</v>
      </c>
      <c r="E133" s="9">
        <v>62</v>
      </c>
      <c r="F133" s="9">
        <v>80</v>
      </c>
      <c r="G133" s="9">
        <v>80</v>
      </c>
      <c r="H133" s="9">
        <v>3404380.32</v>
      </c>
      <c r="I133" s="9"/>
      <c r="J133" s="9">
        <v>4392748.8</v>
      </c>
      <c r="K133" s="9"/>
      <c r="L133" s="9">
        <v>4392748.8</v>
      </c>
      <c r="M133" s="9"/>
    </row>
    <row r="134" spans="1:13" ht="28.5" x14ac:dyDescent="0.25">
      <c r="A134" s="11"/>
      <c r="B134" s="14" t="s">
        <v>275</v>
      </c>
      <c r="C134" s="9" t="s">
        <v>264</v>
      </c>
      <c r="D134" s="9" t="s">
        <v>79</v>
      </c>
      <c r="E134" s="9">
        <v>62</v>
      </c>
      <c r="F134" s="9">
        <v>80</v>
      </c>
      <c r="G134" s="9">
        <v>80</v>
      </c>
      <c r="H134" s="9">
        <v>712417.2</v>
      </c>
      <c r="I134" s="9"/>
      <c r="J134" s="9">
        <v>919248</v>
      </c>
      <c r="K134" s="9"/>
      <c r="L134" s="9">
        <v>919248</v>
      </c>
      <c r="M134" s="9"/>
    </row>
    <row r="135" spans="1:13" ht="28.5" x14ac:dyDescent="0.25">
      <c r="A135" s="11"/>
      <c r="B135" s="14" t="s">
        <v>276</v>
      </c>
      <c r="C135" s="9" t="s">
        <v>266</v>
      </c>
      <c r="D135" s="9" t="s">
        <v>79</v>
      </c>
      <c r="E135" s="9">
        <v>62</v>
      </c>
      <c r="F135" s="9">
        <v>80</v>
      </c>
      <c r="G135" s="9">
        <v>80</v>
      </c>
      <c r="H135" s="9">
        <v>1246735.68</v>
      </c>
      <c r="I135" s="9"/>
      <c r="J135" s="9">
        <v>1608691.2000000002</v>
      </c>
      <c r="K135" s="9"/>
      <c r="L135" s="9">
        <v>1608691.2000000002</v>
      </c>
      <c r="M135" s="9"/>
    </row>
    <row r="136" spans="1:13" ht="28.5" x14ac:dyDescent="0.25">
      <c r="A136" s="11"/>
      <c r="B136" s="14" t="s">
        <v>277</v>
      </c>
      <c r="C136" s="9" t="s">
        <v>268</v>
      </c>
      <c r="D136" s="9" t="s">
        <v>79</v>
      </c>
      <c r="E136" s="9">
        <v>62</v>
      </c>
      <c r="F136" s="9">
        <v>80</v>
      </c>
      <c r="G136" s="9">
        <v>80</v>
      </c>
      <c r="H136" s="9">
        <v>8345180.1599999992</v>
      </c>
      <c r="I136" s="9"/>
      <c r="J136" s="9">
        <v>10767974.399999999</v>
      </c>
      <c r="K136" s="9"/>
      <c r="L136" s="9">
        <v>10767974.399999999</v>
      </c>
      <c r="M136" s="9"/>
    </row>
    <row r="137" spans="1:13" ht="28.5" x14ac:dyDescent="0.25">
      <c r="A137" s="11"/>
      <c r="B137" s="14" t="s">
        <v>278</v>
      </c>
      <c r="C137" s="9" t="s">
        <v>270</v>
      </c>
      <c r="D137" s="9" t="s">
        <v>79</v>
      </c>
      <c r="E137" s="9">
        <v>62</v>
      </c>
      <c r="F137" s="9">
        <v>80</v>
      </c>
      <c r="G137" s="9">
        <v>80</v>
      </c>
      <c r="H137" s="9">
        <v>365415.6</v>
      </c>
      <c r="I137" s="9"/>
      <c r="J137" s="9">
        <v>471504</v>
      </c>
      <c r="K137" s="9"/>
      <c r="L137" s="9">
        <v>471504</v>
      </c>
      <c r="M137" s="9"/>
    </row>
    <row r="138" spans="1:13" ht="28.5" x14ac:dyDescent="0.25">
      <c r="A138" s="11"/>
      <c r="B138" s="14" t="s">
        <v>279</v>
      </c>
      <c r="C138" s="9" t="s">
        <v>272</v>
      </c>
      <c r="D138" s="9" t="s">
        <v>79</v>
      </c>
      <c r="E138" s="9">
        <v>62</v>
      </c>
      <c r="F138" s="9">
        <v>80</v>
      </c>
      <c r="G138" s="9">
        <v>80</v>
      </c>
      <c r="H138" s="9">
        <v>1068636.96</v>
      </c>
      <c r="I138" s="9"/>
      <c r="J138" s="9">
        <v>1378886.4</v>
      </c>
      <c r="K138" s="9"/>
      <c r="L138" s="9">
        <v>1378886.4</v>
      </c>
      <c r="M138" s="9"/>
    </row>
    <row r="139" spans="1:13" ht="327.75" x14ac:dyDescent="0.25">
      <c r="A139" s="11"/>
      <c r="B139" s="14" t="s">
        <v>364</v>
      </c>
      <c r="C139" s="9" t="s">
        <v>365</v>
      </c>
      <c r="D139" s="9" t="s">
        <v>79</v>
      </c>
      <c r="E139" s="9">
        <v>24</v>
      </c>
      <c r="F139" s="9">
        <v>25</v>
      </c>
      <c r="G139" s="9">
        <v>25</v>
      </c>
      <c r="H139" s="9">
        <v>10185130.845000001</v>
      </c>
      <c r="I139" s="9"/>
      <c r="J139" s="9">
        <v>10983060.555</v>
      </c>
      <c r="K139" s="9"/>
      <c r="L139" s="9">
        <v>10983060.555</v>
      </c>
      <c r="M139" s="9"/>
    </row>
    <row r="140" spans="1:13" ht="327.75" x14ac:dyDescent="0.25">
      <c r="A140" s="11"/>
      <c r="B140" s="14" t="s">
        <v>366</v>
      </c>
      <c r="C140" s="9" t="s">
        <v>367</v>
      </c>
      <c r="D140" s="9" t="s">
        <v>79</v>
      </c>
      <c r="E140" s="9">
        <v>1174</v>
      </c>
      <c r="F140" s="9">
        <v>1176</v>
      </c>
      <c r="G140" s="9">
        <v>1176</v>
      </c>
      <c r="H140" s="9">
        <v>46696731.405000001</v>
      </c>
      <c r="I140" s="9"/>
      <c r="J140" s="9">
        <v>47494661.115000002</v>
      </c>
      <c r="K140" s="9"/>
      <c r="L140" s="9">
        <v>47494661.115000002</v>
      </c>
      <c r="M140" s="9"/>
    </row>
    <row r="141" spans="1:13" ht="99.75" x14ac:dyDescent="0.25">
      <c r="A141" s="11"/>
      <c r="B141" s="14" t="s">
        <v>368</v>
      </c>
      <c r="C141" s="9" t="s">
        <v>369</v>
      </c>
      <c r="D141" s="9" t="s">
        <v>79</v>
      </c>
      <c r="E141" s="9">
        <v>96</v>
      </c>
      <c r="F141" s="9">
        <v>96</v>
      </c>
      <c r="G141" s="9">
        <v>96</v>
      </c>
      <c r="H141" s="9">
        <v>444268.79999999993</v>
      </c>
      <c r="I141" s="9"/>
      <c r="J141" s="9">
        <v>444268.79999999993</v>
      </c>
      <c r="K141" s="9"/>
      <c r="L141" s="9">
        <v>444268.79999999993</v>
      </c>
      <c r="M141" s="9"/>
    </row>
    <row r="142" spans="1:13" ht="99.75" x14ac:dyDescent="0.25">
      <c r="A142" s="11"/>
      <c r="B142" s="14" t="s">
        <v>370</v>
      </c>
      <c r="C142" s="9" t="s">
        <v>371</v>
      </c>
      <c r="D142" s="9" t="s">
        <v>79</v>
      </c>
      <c r="E142" s="9">
        <v>142</v>
      </c>
      <c r="F142" s="9">
        <v>142</v>
      </c>
      <c r="G142" s="9">
        <v>142</v>
      </c>
      <c r="H142" s="9">
        <v>711011.04</v>
      </c>
      <c r="I142" s="9"/>
      <c r="J142" s="9">
        <v>711011.04</v>
      </c>
      <c r="K142" s="9"/>
      <c r="L142" s="9">
        <v>711011.04</v>
      </c>
      <c r="M142" s="9"/>
    </row>
    <row r="143" spans="1:13" ht="99.75" x14ac:dyDescent="0.25">
      <c r="A143" s="11"/>
      <c r="B143" s="14" t="s">
        <v>372</v>
      </c>
      <c r="C143" s="9" t="s">
        <v>373</v>
      </c>
      <c r="D143" s="9" t="s">
        <v>79</v>
      </c>
      <c r="E143" s="9">
        <v>1955</v>
      </c>
      <c r="F143" s="9">
        <v>1955</v>
      </c>
      <c r="G143" s="9">
        <v>1955</v>
      </c>
      <c r="H143" s="9">
        <v>953883.59999999986</v>
      </c>
      <c r="I143" s="9"/>
      <c r="J143" s="9">
        <v>953883.59999999986</v>
      </c>
      <c r="K143" s="9"/>
      <c r="L143" s="9">
        <v>953883.59999999986</v>
      </c>
      <c r="M143" s="9"/>
    </row>
    <row r="144" spans="1:13" ht="57" x14ac:dyDescent="0.25">
      <c r="A144" s="11"/>
      <c r="B144" s="14" t="s">
        <v>374</v>
      </c>
      <c r="C144" s="9" t="s">
        <v>375</v>
      </c>
      <c r="D144" s="9" t="s">
        <v>79</v>
      </c>
      <c r="E144" s="9">
        <v>5504</v>
      </c>
      <c r="F144" s="9">
        <v>5504</v>
      </c>
      <c r="G144" s="9">
        <v>5504</v>
      </c>
      <c r="H144" s="9">
        <v>1742346.2399999998</v>
      </c>
      <c r="I144" s="9"/>
      <c r="J144" s="9">
        <v>1742346.2399999998</v>
      </c>
      <c r="K144" s="9"/>
      <c r="L144" s="9">
        <v>1742346.2399999998</v>
      </c>
      <c r="M144" s="9"/>
    </row>
    <row r="145" spans="1:13" ht="156.75" x14ac:dyDescent="0.25">
      <c r="A145" s="11"/>
      <c r="B145" s="14" t="s">
        <v>258</v>
      </c>
      <c r="C145" s="9" t="s">
        <v>376</v>
      </c>
      <c r="D145" s="9" t="s">
        <v>79</v>
      </c>
      <c r="E145" s="9">
        <v>103</v>
      </c>
      <c r="F145" s="9">
        <v>103</v>
      </c>
      <c r="G145" s="9">
        <v>103</v>
      </c>
      <c r="H145" s="9">
        <v>421958.04</v>
      </c>
      <c r="I145" s="9"/>
      <c r="J145" s="9">
        <v>421958.04</v>
      </c>
      <c r="K145" s="9"/>
      <c r="L145" s="9">
        <v>421958.04</v>
      </c>
      <c r="M145" s="9"/>
    </row>
    <row r="146" spans="1:13" ht="28.5" x14ac:dyDescent="0.25">
      <c r="A146" s="11"/>
      <c r="B146" s="14" t="s">
        <v>377</v>
      </c>
      <c r="C146" s="9" t="s">
        <v>378</v>
      </c>
      <c r="D146" s="9" t="s">
        <v>79</v>
      </c>
      <c r="E146" s="9">
        <v>0</v>
      </c>
      <c r="F146" s="9">
        <v>0</v>
      </c>
      <c r="G146" s="9">
        <v>0</v>
      </c>
      <c r="H146" s="9">
        <v>0</v>
      </c>
      <c r="I146" s="9"/>
      <c r="J146" s="9">
        <v>0</v>
      </c>
      <c r="K146" s="9"/>
      <c r="L146" s="9">
        <v>0</v>
      </c>
      <c r="M146" s="9"/>
    </row>
    <row r="147" spans="1:13" ht="242.25" x14ac:dyDescent="0.25">
      <c r="A147" s="11"/>
      <c r="B147" s="14" t="s">
        <v>379</v>
      </c>
      <c r="C147" s="9" t="s">
        <v>380</v>
      </c>
      <c r="D147" s="9" t="s">
        <v>79</v>
      </c>
      <c r="E147" s="9">
        <v>0</v>
      </c>
      <c r="F147" s="9">
        <v>0</v>
      </c>
      <c r="G147" s="9">
        <v>0</v>
      </c>
      <c r="H147" s="9">
        <v>0</v>
      </c>
      <c r="I147" s="9"/>
      <c r="J147" s="9">
        <v>0</v>
      </c>
      <c r="K147" s="9"/>
      <c r="L147" s="9">
        <v>0</v>
      </c>
      <c r="M147" s="9"/>
    </row>
    <row r="148" spans="1:13" ht="99.75" x14ac:dyDescent="0.25">
      <c r="A148" s="11"/>
      <c r="B148" s="14" t="s">
        <v>381</v>
      </c>
      <c r="C148" s="9" t="s">
        <v>259</v>
      </c>
      <c r="D148" s="9" t="s">
        <v>79</v>
      </c>
      <c r="E148" s="9">
        <v>13</v>
      </c>
      <c r="F148" s="9">
        <v>13</v>
      </c>
      <c r="G148" s="9">
        <v>13</v>
      </c>
      <c r="H148" s="9">
        <v>15779.400000000001</v>
      </c>
      <c r="I148" s="9"/>
      <c r="J148" s="9">
        <v>15779.400000000001</v>
      </c>
      <c r="K148" s="9"/>
      <c r="L148" s="9">
        <v>15779.400000000001</v>
      </c>
      <c r="M148" s="9"/>
    </row>
    <row r="149" spans="1:13" ht="99.75" x14ac:dyDescent="0.25">
      <c r="A149" s="11"/>
      <c r="B149" s="14" t="s">
        <v>382</v>
      </c>
      <c r="C149" s="9" t="s">
        <v>260</v>
      </c>
      <c r="D149" s="9" t="s">
        <v>79</v>
      </c>
      <c r="E149" s="9">
        <v>4</v>
      </c>
      <c r="F149" s="9">
        <v>4</v>
      </c>
      <c r="G149" s="9">
        <v>4</v>
      </c>
      <c r="H149" s="9">
        <v>2427.84</v>
      </c>
      <c r="I149" s="9"/>
      <c r="J149" s="9">
        <v>2427.84</v>
      </c>
      <c r="K149" s="9"/>
      <c r="L149" s="9">
        <v>2427.84</v>
      </c>
      <c r="M149" s="9"/>
    </row>
    <row r="150" spans="1:13" ht="28.5" x14ac:dyDescent="0.25">
      <c r="A150" s="11"/>
      <c r="B150" s="14" t="s">
        <v>261</v>
      </c>
      <c r="C150" s="9" t="s">
        <v>262</v>
      </c>
      <c r="D150" s="9" t="s">
        <v>79</v>
      </c>
      <c r="E150" s="9">
        <v>33</v>
      </c>
      <c r="F150" s="9">
        <v>33</v>
      </c>
      <c r="G150" s="9">
        <v>33</v>
      </c>
      <c r="H150" s="9">
        <v>4293974.5200000005</v>
      </c>
      <c r="I150" s="9"/>
      <c r="J150" s="9">
        <v>4293974.5200000005</v>
      </c>
      <c r="K150" s="9"/>
      <c r="L150" s="9">
        <v>4293974.5200000005</v>
      </c>
      <c r="M150" s="9"/>
    </row>
    <row r="151" spans="1:13" ht="28.5" x14ac:dyDescent="0.25">
      <c r="A151" s="11"/>
      <c r="B151" s="14" t="s">
        <v>263</v>
      </c>
      <c r="C151" s="9" t="s">
        <v>264</v>
      </c>
      <c r="D151" s="9" t="s">
        <v>79</v>
      </c>
      <c r="E151" s="9">
        <v>33</v>
      </c>
      <c r="F151" s="9">
        <v>33</v>
      </c>
      <c r="G151" s="9">
        <v>33</v>
      </c>
      <c r="H151" s="9">
        <v>2151816.48</v>
      </c>
      <c r="I151" s="9"/>
      <c r="J151" s="9">
        <v>2151816.48</v>
      </c>
      <c r="K151" s="9"/>
      <c r="L151" s="9">
        <v>2151816.48</v>
      </c>
      <c r="M151" s="9"/>
    </row>
    <row r="152" spans="1:13" ht="28.5" x14ac:dyDescent="0.25">
      <c r="A152" s="11"/>
      <c r="B152" s="14" t="s">
        <v>265</v>
      </c>
      <c r="C152" s="9" t="s">
        <v>266</v>
      </c>
      <c r="D152" s="9" t="s">
        <v>79</v>
      </c>
      <c r="E152" s="9">
        <v>33</v>
      </c>
      <c r="F152" s="9">
        <v>33</v>
      </c>
      <c r="G152" s="9">
        <v>33</v>
      </c>
      <c r="H152" s="9">
        <v>517825.44000000006</v>
      </c>
      <c r="I152" s="9"/>
      <c r="J152" s="9">
        <v>517825.44000000006</v>
      </c>
      <c r="K152" s="9"/>
      <c r="L152" s="9">
        <v>517825.44000000006</v>
      </c>
      <c r="M152" s="9"/>
    </row>
    <row r="153" spans="1:13" ht="28.5" x14ac:dyDescent="0.25">
      <c r="A153" s="11"/>
      <c r="B153" s="14" t="s">
        <v>267</v>
      </c>
      <c r="C153" s="9" t="s">
        <v>268</v>
      </c>
      <c r="D153" s="9" t="s">
        <v>79</v>
      </c>
      <c r="E153" s="9">
        <v>33</v>
      </c>
      <c r="F153" s="9">
        <v>33</v>
      </c>
      <c r="G153" s="9">
        <v>33</v>
      </c>
      <c r="H153" s="9">
        <v>400019.39999999997</v>
      </c>
      <c r="I153" s="9"/>
      <c r="J153" s="9">
        <v>400019.39999999997</v>
      </c>
      <c r="K153" s="9"/>
      <c r="L153" s="9">
        <v>400019.39999999997</v>
      </c>
      <c r="M153" s="9"/>
    </row>
    <row r="154" spans="1:13" ht="28.5" x14ac:dyDescent="0.25">
      <c r="A154" s="11"/>
      <c r="B154" s="14" t="s">
        <v>269</v>
      </c>
      <c r="C154" s="9" t="s">
        <v>270</v>
      </c>
      <c r="D154" s="9" t="s">
        <v>79</v>
      </c>
      <c r="E154" s="9">
        <v>4</v>
      </c>
      <c r="F154" s="9">
        <v>4</v>
      </c>
      <c r="G154" s="9">
        <v>4</v>
      </c>
      <c r="H154" s="9">
        <v>4179.84</v>
      </c>
      <c r="I154" s="9"/>
      <c r="J154" s="9">
        <v>4179.84</v>
      </c>
      <c r="K154" s="9"/>
      <c r="L154" s="9">
        <v>4179.84</v>
      </c>
      <c r="M154" s="9"/>
    </row>
    <row r="155" spans="1:13" ht="28.5" x14ac:dyDescent="0.25">
      <c r="A155" s="11"/>
      <c r="B155" s="14" t="s">
        <v>271</v>
      </c>
      <c r="C155" s="9" t="s">
        <v>272</v>
      </c>
      <c r="D155" s="9" t="s">
        <v>79</v>
      </c>
      <c r="E155" s="9">
        <v>33</v>
      </c>
      <c r="F155" s="9">
        <v>33</v>
      </c>
      <c r="G155" s="9">
        <v>33</v>
      </c>
      <c r="H155" s="9">
        <v>234491.40000000002</v>
      </c>
      <c r="I155" s="9"/>
      <c r="J155" s="9">
        <v>234491.40000000002</v>
      </c>
      <c r="K155" s="9"/>
      <c r="L155" s="9">
        <v>234491.40000000002</v>
      </c>
      <c r="M155" s="9"/>
    </row>
    <row r="156" spans="1:13" ht="42.75" x14ac:dyDescent="0.25">
      <c r="A156" s="11"/>
      <c r="B156" s="14" t="s">
        <v>273</v>
      </c>
      <c r="C156" s="9" t="s">
        <v>383</v>
      </c>
      <c r="D156" s="9" t="s">
        <v>79</v>
      </c>
      <c r="E156" s="9">
        <v>10</v>
      </c>
      <c r="F156" s="9">
        <v>10</v>
      </c>
      <c r="G156" s="9">
        <v>10</v>
      </c>
      <c r="H156" s="9">
        <v>52249.200000000004</v>
      </c>
      <c r="I156" s="9"/>
      <c r="J156" s="9">
        <v>52249.200000000004</v>
      </c>
      <c r="K156" s="9"/>
      <c r="L156" s="9">
        <v>52249.200000000004</v>
      </c>
      <c r="M156" s="9"/>
    </row>
    <row r="157" spans="1:13" ht="128.25" x14ac:dyDescent="0.25">
      <c r="A157" s="11"/>
      <c r="B157" s="14" t="s">
        <v>384</v>
      </c>
      <c r="C157" s="9" t="s">
        <v>280</v>
      </c>
      <c r="D157" s="9" t="s">
        <v>79</v>
      </c>
      <c r="E157" s="9">
        <v>350</v>
      </c>
      <c r="F157" s="9">
        <v>358</v>
      </c>
      <c r="G157" s="9">
        <v>358</v>
      </c>
      <c r="H157" s="9">
        <v>2630231.02</v>
      </c>
      <c r="I157" s="9"/>
      <c r="J157" s="9">
        <v>2729172.32</v>
      </c>
      <c r="K157" s="9"/>
      <c r="L157" s="9">
        <v>2729172.32</v>
      </c>
      <c r="M157" s="9"/>
    </row>
    <row r="158" spans="1:13" ht="85.5" x14ac:dyDescent="0.25">
      <c r="A158" s="11"/>
      <c r="B158" s="14" t="s">
        <v>385</v>
      </c>
      <c r="C158" s="9" t="s">
        <v>281</v>
      </c>
      <c r="D158" s="9" t="s">
        <v>79</v>
      </c>
      <c r="E158" s="9">
        <v>96</v>
      </c>
      <c r="F158" s="9">
        <v>101</v>
      </c>
      <c r="G158" s="9">
        <v>101</v>
      </c>
      <c r="H158" s="9">
        <v>447606.47</v>
      </c>
      <c r="I158" s="9"/>
      <c r="J158" s="9">
        <v>459353.72</v>
      </c>
      <c r="K158" s="9"/>
      <c r="L158" s="9">
        <v>459353.72</v>
      </c>
      <c r="M158" s="9"/>
    </row>
    <row r="159" spans="1:13" ht="71.25" x14ac:dyDescent="0.25">
      <c r="A159" s="11"/>
      <c r="B159" s="14" t="s">
        <v>282</v>
      </c>
      <c r="C159" s="9" t="s">
        <v>283</v>
      </c>
      <c r="D159" s="9" t="s">
        <v>79</v>
      </c>
      <c r="E159" s="9">
        <v>279</v>
      </c>
      <c r="F159" s="9">
        <v>288</v>
      </c>
      <c r="G159" s="9">
        <v>288</v>
      </c>
      <c r="H159" s="9">
        <v>3389009.64</v>
      </c>
      <c r="I159" s="9"/>
      <c r="J159" s="9">
        <v>3511537.8</v>
      </c>
      <c r="K159" s="9"/>
      <c r="L159" s="9">
        <v>3511537.8</v>
      </c>
      <c r="M159" s="9"/>
    </row>
    <row r="160" spans="1:13" ht="85.5" x14ac:dyDescent="0.25">
      <c r="A160" s="11"/>
      <c r="B160" s="14" t="s">
        <v>274</v>
      </c>
      <c r="C160" s="9" t="s">
        <v>284</v>
      </c>
      <c r="D160" s="9" t="s">
        <v>79</v>
      </c>
      <c r="E160" s="9">
        <v>306</v>
      </c>
      <c r="F160" s="9">
        <v>322</v>
      </c>
      <c r="G160" s="9">
        <v>322</v>
      </c>
      <c r="H160" s="9">
        <v>2044221</v>
      </c>
      <c r="I160" s="9"/>
      <c r="J160" s="9">
        <v>2123887.36</v>
      </c>
      <c r="K160" s="9"/>
      <c r="L160" s="9">
        <v>2123887.36</v>
      </c>
      <c r="M160" s="9"/>
    </row>
    <row r="161" spans="1:13" ht="128.25" x14ac:dyDescent="0.25">
      <c r="A161" s="11"/>
      <c r="B161" s="14" t="s">
        <v>285</v>
      </c>
      <c r="C161" s="9" t="s">
        <v>280</v>
      </c>
      <c r="D161" s="9" t="s">
        <v>79</v>
      </c>
      <c r="E161" s="9">
        <v>350</v>
      </c>
      <c r="F161" s="9">
        <v>358</v>
      </c>
      <c r="G161" s="9">
        <v>358</v>
      </c>
      <c r="H161" s="9">
        <v>5667406.4000000004</v>
      </c>
      <c r="I161" s="9"/>
      <c r="J161" s="9">
        <v>6058239.5999999996</v>
      </c>
      <c r="K161" s="9"/>
      <c r="L161" s="9">
        <v>6058239.5999999996</v>
      </c>
      <c r="M161" s="9"/>
    </row>
    <row r="162" spans="1:13" ht="85.5" x14ac:dyDescent="0.25">
      <c r="A162" s="11"/>
      <c r="B162" s="14" t="s">
        <v>286</v>
      </c>
      <c r="C162" s="9" t="s">
        <v>281</v>
      </c>
      <c r="D162" s="9" t="s">
        <v>79</v>
      </c>
      <c r="E162" s="9">
        <v>96</v>
      </c>
      <c r="F162" s="9">
        <v>101</v>
      </c>
      <c r="G162" s="9">
        <v>101</v>
      </c>
      <c r="H162" s="9">
        <v>954356</v>
      </c>
      <c r="I162" s="9"/>
      <c r="J162" s="9">
        <v>1004110.2</v>
      </c>
      <c r="K162" s="9"/>
      <c r="L162" s="9">
        <v>1004110.2</v>
      </c>
      <c r="M162" s="9"/>
    </row>
    <row r="163" spans="1:13" ht="85.5" x14ac:dyDescent="0.25">
      <c r="A163" s="11"/>
      <c r="B163" s="14" t="s">
        <v>287</v>
      </c>
      <c r="C163" s="9" t="s">
        <v>284</v>
      </c>
      <c r="D163" s="9" t="s">
        <v>79</v>
      </c>
      <c r="E163" s="9">
        <v>279</v>
      </c>
      <c r="F163" s="9">
        <v>322</v>
      </c>
      <c r="G163" s="9">
        <v>322</v>
      </c>
      <c r="H163" s="9">
        <v>4404720</v>
      </c>
      <c r="I163" s="9"/>
      <c r="J163" s="9">
        <v>4605555.7</v>
      </c>
      <c r="K163" s="9"/>
      <c r="L163" s="9">
        <v>4605555.7</v>
      </c>
      <c r="M163" s="9"/>
    </row>
    <row r="164" spans="1:13" ht="128.25" x14ac:dyDescent="0.25">
      <c r="A164" s="11"/>
      <c r="B164" s="14" t="s">
        <v>385</v>
      </c>
      <c r="C164" s="9" t="s">
        <v>280</v>
      </c>
      <c r="D164" s="9" t="s">
        <v>79</v>
      </c>
      <c r="E164" s="9">
        <v>306</v>
      </c>
      <c r="F164" s="9">
        <v>358</v>
      </c>
      <c r="G164" s="9">
        <v>358</v>
      </c>
      <c r="H164" s="9">
        <v>346878.9</v>
      </c>
      <c r="I164" s="9"/>
      <c r="J164" s="9">
        <v>368560.98</v>
      </c>
      <c r="K164" s="9"/>
      <c r="L164" s="9">
        <v>368560.98</v>
      </c>
      <c r="M164" s="9"/>
    </row>
    <row r="165" spans="1:13" ht="85.5" x14ac:dyDescent="0.25">
      <c r="A165" s="11"/>
      <c r="B165" s="14" t="s">
        <v>386</v>
      </c>
      <c r="C165" s="9" t="s">
        <v>281</v>
      </c>
      <c r="D165" s="9" t="s">
        <v>79</v>
      </c>
      <c r="E165" s="9">
        <v>96</v>
      </c>
      <c r="F165" s="9">
        <v>101</v>
      </c>
      <c r="G165" s="9">
        <v>101</v>
      </c>
      <c r="H165" s="9">
        <v>58412.25</v>
      </c>
      <c r="I165" s="9"/>
      <c r="J165" s="9">
        <v>65918.5</v>
      </c>
      <c r="K165" s="9"/>
      <c r="L165" s="9">
        <v>65918.5</v>
      </c>
      <c r="M165" s="9"/>
    </row>
    <row r="166" spans="1:13" ht="71.25" x14ac:dyDescent="0.25">
      <c r="A166" s="11"/>
      <c r="B166" s="14" t="s">
        <v>387</v>
      </c>
      <c r="C166" s="9" t="s">
        <v>283</v>
      </c>
      <c r="D166" s="9" t="s">
        <v>79</v>
      </c>
      <c r="E166" s="9">
        <v>279</v>
      </c>
      <c r="F166" s="9">
        <v>288</v>
      </c>
      <c r="G166" s="9">
        <v>288</v>
      </c>
      <c r="H166" s="9">
        <v>322514.64</v>
      </c>
      <c r="I166" s="9"/>
      <c r="J166" s="9">
        <v>322514.64</v>
      </c>
      <c r="K166" s="9"/>
      <c r="L166" s="9">
        <v>322514.64</v>
      </c>
      <c r="M166" s="9"/>
    </row>
    <row r="167" spans="1:13" ht="85.5" x14ac:dyDescent="0.25">
      <c r="A167" s="11"/>
      <c r="B167" s="14" t="s">
        <v>388</v>
      </c>
      <c r="C167" s="9" t="s">
        <v>288</v>
      </c>
      <c r="D167" s="9" t="s">
        <v>79</v>
      </c>
      <c r="E167" s="9">
        <v>306</v>
      </c>
      <c r="F167" s="9">
        <v>322</v>
      </c>
      <c r="G167" s="9">
        <v>322</v>
      </c>
      <c r="H167" s="9">
        <v>269595</v>
      </c>
      <c r="I167" s="9"/>
      <c r="J167" s="9">
        <v>277768.2</v>
      </c>
      <c r="K167" s="9"/>
      <c r="L167" s="9">
        <v>277768.2</v>
      </c>
      <c r="M167" s="9"/>
    </row>
    <row r="168" spans="1:13" ht="142.5" x14ac:dyDescent="0.25">
      <c r="A168" s="11"/>
      <c r="B168" s="14" t="s">
        <v>289</v>
      </c>
      <c r="C168" s="9" t="s">
        <v>290</v>
      </c>
      <c r="D168" s="9" t="s">
        <v>79</v>
      </c>
      <c r="E168" s="9">
        <v>350</v>
      </c>
      <c r="F168" s="9">
        <v>358</v>
      </c>
      <c r="G168" s="9">
        <v>358</v>
      </c>
      <c r="H168" s="9">
        <v>2487079.06</v>
      </c>
      <c r="I168" s="9"/>
      <c r="J168" s="9">
        <v>2608115.33</v>
      </c>
      <c r="K168" s="9"/>
      <c r="L168" s="9">
        <v>2608115.33</v>
      </c>
      <c r="M168" s="9"/>
    </row>
    <row r="169" spans="1:13" ht="85.5" x14ac:dyDescent="0.25">
      <c r="A169" s="11"/>
      <c r="B169" s="14" t="s">
        <v>389</v>
      </c>
      <c r="C169" s="9" t="s">
        <v>281</v>
      </c>
      <c r="D169" s="9" t="s">
        <v>79</v>
      </c>
      <c r="E169" s="9">
        <v>96</v>
      </c>
      <c r="F169" s="9">
        <v>101</v>
      </c>
      <c r="G169" s="9">
        <v>101</v>
      </c>
      <c r="H169" s="9">
        <v>418808.65</v>
      </c>
      <c r="I169" s="9"/>
      <c r="J169" s="9">
        <v>459353.72</v>
      </c>
      <c r="K169" s="9"/>
      <c r="L169" s="9">
        <v>459353.72</v>
      </c>
      <c r="M169" s="9"/>
    </row>
    <row r="170" spans="1:13" ht="71.25" x14ac:dyDescent="0.25">
      <c r="A170" s="11"/>
      <c r="B170" s="14" t="s">
        <v>390</v>
      </c>
      <c r="C170" s="9" t="s">
        <v>283</v>
      </c>
      <c r="D170" s="9" t="s">
        <v>79</v>
      </c>
      <c r="E170" s="9">
        <v>279</v>
      </c>
      <c r="F170" s="9">
        <v>288</v>
      </c>
      <c r="G170" s="9">
        <v>288</v>
      </c>
      <c r="H170" s="9">
        <v>322514.64</v>
      </c>
      <c r="I170" s="9"/>
      <c r="J170" s="9">
        <v>322514.64</v>
      </c>
      <c r="K170" s="9"/>
      <c r="L170" s="9">
        <v>322514.64</v>
      </c>
      <c r="M170" s="9"/>
    </row>
    <row r="171" spans="1:13" ht="85.5" x14ac:dyDescent="0.25">
      <c r="A171" s="11"/>
      <c r="B171" s="14" t="s">
        <v>277</v>
      </c>
      <c r="C171" s="9" t="s">
        <v>288</v>
      </c>
      <c r="D171" s="9" t="s">
        <v>79</v>
      </c>
      <c r="E171" s="9">
        <v>306</v>
      </c>
      <c r="F171" s="9">
        <v>322</v>
      </c>
      <c r="G171" s="9">
        <v>322</v>
      </c>
      <c r="H171" s="9">
        <v>1932963</v>
      </c>
      <c r="I171" s="9"/>
      <c r="J171" s="9">
        <v>2033094.6</v>
      </c>
      <c r="K171" s="9"/>
      <c r="L171" s="9">
        <v>2033094.6</v>
      </c>
      <c r="M171" s="9"/>
    </row>
    <row r="172" spans="1:13" ht="213.75" x14ac:dyDescent="0.25">
      <c r="A172" s="11"/>
      <c r="B172" s="14" t="s">
        <v>391</v>
      </c>
      <c r="C172" s="9" t="s">
        <v>392</v>
      </c>
      <c r="D172" s="9" t="s">
        <v>79</v>
      </c>
      <c r="E172" s="9">
        <v>350</v>
      </c>
      <c r="F172" s="9">
        <v>358</v>
      </c>
      <c r="G172" s="9">
        <v>358</v>
      </c>
      <c r="H172" s="9">
        <v>1514351.34</v>
      </c>
      <c r="I172" s="9"/>
      <c r="J172" s="9">
        <v>1579130.9</v>
      </c>
      <c r="K172" s="9"/>
      <c r="L172" s="9">
        <v>1579130.9</v>
      </c>
      <c r="M172" s="9"/>
    </row>
    <row r="173" spans="1:13" ht="171" x14ac:dyDescent="0.25">
      <c r="A173" s="11"/>
      <c r="B173" s="14" t="s">
        <v>291</v>
      </c>
      <c r="C173" s="9" t="s">
        <v>393</v>
      </c>
      <c r="D173" s="9" t="s">
        <v>79</v>
      </c>
      <c r="E173" s="9">
        <v>96</v>
      </c>
      <c r="F173" s="9">
        <v>101</v>
      </c>
      <c r="G173" s="9">
        <v>101</v>
      </c>
      <c r="H173" s="9">
        <v>255007.35</v>
      </c>
      <c r="I173" s="9"/>
      <c r="J173" s="9">
        <v>277768.23</v>
      </c>
      <c r="K173" s="9"/>
      <c r="L173" s="9">
        <v>277768.23</v>
      </c>
      <c r="M173" s="9"/>
    </row>
    <row r="174" spans="1:13" ht="171" x14ac:dyDescent="0.25">
      <c r="A174" s="11"/>
      <c r="B174" s="14" t="s">
        <v>385</v>
      </c>
      <c r="C174" s="9" t="s">
        <v>394</v>
      </c>
      <c r="D174" s="9" t="s">
        <v>79</v>
      </c>
      <c r="E174" s="9">
        <v>279</v>
      </c>
      <c r="F174" s="9">
        <v>288</v>
      </c>
      <c r="G174" s="9">
        <v>288</v>
      </c>
      <c r="H174" s="9">
        <v>322514.64</v>
      </c>
      <c r="I174" s="9"/>
      <c r="J174" s="9">
        <v>322514.64</v>
      </c>
      <c r="K174" s="9"/>
      <c r="L174" s="9">
        <v>322514.64</v>
      </c>
      <c r="M174" s="9"/>
    </row>
    <row r="175" spans="1:13" ht="171" x14ac:dyDescent="0.25">
      <c r="A175" s="11"/>
      <c r="B175" s="14" t="s">
        <v>395</v>
      </c>
      <c r="C175" s="9" t="s">
        <v>396</v>
      </c>
      <c r="D175" s="9" t="s">
        <v>79</v>
      </c>
      <c r="E175" s="9">
        <v>306</v>
      </c>
      <c r="F175" s="9">
        <v>322</v>
      </c>
      <c r="G175" s="9">
        <v>322</v>
      </c>
      <c r="H175" s="9">
        <v>1176957</v>
      </c>
      <c r="I175" s="9"/>
      <c r="J175" s="9">
        <v>1215991.92</v>
      </c>
      <c r="K175" s="9"/>
      <c r="L175" s="9">
        <v>1215991.92</v>
      </c>
      <c r="M175" s="9"/>
    </row>
    <row r="176" spans="1:13" ht="85.5" x14ac:dyDescent="0.25">
      <c r="A176" s="11"/>
      <c r="B176" s="14" t="s">
        <v>262</v>
      </c>
      <c r="C176" s="9" t="s">
        <v>292</v>
      </c>
      <c r="D176" s="9" t="s">
        <v>79</v>
      </c>
      <c r="E176" s="9">
        <v>567</v>
      </c>
      <c r="F176" s="9">
        <v>710</v>
      </c>
      <c r="G176" s="9">
        <v>710</v>
      </c>
      <c r="H176" s="9">
        <v>69249884.757832706</v>
      </c>
      <c r="I176" s="9"/>
      <c r="J176" s="9">
        <v>70411757.150000006</v>
      </c>
      <c r="K176" s="9"/>
      <c r="L176" s="9">
        <v>70411757.150000006</v>
      </c>
      <c r="M176" s="9"/>
    </row>
    <row r="177" spans="1:13" ht="85.5" x14ac:dyDescent="0.25">
      <c r="A177" s="11"/>
      <c r="B177" s="14" t="s">
        <v>264</v>
      </c>
      <c r="C177" s="9" t="s">
        <v>292</v>
      </c>
      <c r="D177" s="9" t="s">
        <v>79</v>
      </c>
      <c r="E177" s="9">
        <v>567</v>
      </c>
      <c r="F177" s="9">
        <v>710</v>
      </c>
      <c r="G177" s="9">
        <v>710</v>
      </c>
      <c r="H177" s="9">
        <v>10725712.795809601</v>
      </c>
      <c r="I177" s="9"/>
      <c r="J177" s="9">
        <v>12358611.98287366</v>
      </c>
      <c r="K177" s="9"/>
      <c r="L177" s="9">
        <v>12358611.98287366</v>
      </c>
      <c r="M177" s="9"/>
    </row>
    <row r="178" spans="1:13" ht="85.5" x14ac:dyDescent="0.25">
      <c r="A178" s="11"/>
      <c r="B178" s="14" t="s">
        <v>266</v>
      </c>
      <c r="C178" s="9" t="s">
        <v>292</v>
      </c>
      <c r="D178" s="9" t="s">
        <v>79</v>
      </c>
      <c r="E178" s="9">
        <v>567</v>
      </c>
      <c r="F178" s="9">
        <v>710</v>
      </c>
      <c r="G178" s="9">
        <v>710</v>
      </c>
      <c r="H178" s="9">
        <v>5066247.2845167704</v>
      </c>
      <c r="I178" s="9"/>
      <c r="J178" s="9">
        <v>5714436.12441679</v>
      </c>
      <c r="K178" s="9"/>
      <c r="L178" s="9">
        <v>5714436.12441679</v>
      </c>
      <c r="M178" s="9"/>
    </row>
    <row r="179" spans="1:13" ht="85.5" x14ac:dyDescent="0.25">
      <c r="A179" s="11"/>
      <c r="B179" s="14" t="s">
        <v>268</v>
      </c>
      <c r="C179" s="9" t="s">
        <v>292</v>
      </c>
      <c r="D179" s="9" t="s">
        <v>79</v>
      </c>
      <c r="E179" s="9">
        <v>567</v>
      </c>
      <c r="F179" s="9">
        <v>710</v>
      </c>
      <c r="G179" s="9">
        <v>710</v>
      </c>
      <c r="H179" s="9">
        <v>41900163.799827836</v>
      </c>
      <c r="I179" s="9"/>
      <c r="J179" s="9">
        <v>45569163.206688799</v>
      </c>
      <c r="K179" s="9"/>
      <c r="L179" s="9">
        <v>45569163.206688799</v>
      </c>
      <c r="M179" s="9"/>
    </row>
    <row r="180" spans="1:13" ht="85.5" x14ac:dyDescent="0.25">
      <c r="A180" s="11"/>
      <c r="B180" s="14" t="s">
        <v>270</v>
      </c>
      <c r="C180" s="9" t="s">
        <v>292</v>
      </c>
      <c r="D180" s="9" t="s">
        <v>79</v>
      </c>
      <c r="E180" s="9">
        <v>567</v>
      </c>
      <c r="F180" s="9">
        <v>710</v>
      </c>
      <c r="G180" s="9">
        <v>710</v>
      </c>
      <c r="H180" s="9">
        <v>3347841.0617271881</v>
      </c>
      <c r="I180" s="9"/>
      <c r="J180" s="9">
        <v>3966459.01</v>
      </c>
      <c r="K180" s="9"/>
      <c r="L180" s="9">
        <v>3966459.01</v>
      </c>
      <c r="M180" s="9"/>
    </row>
    <row r="181" spans="1:13" ht="85.5" x14ac:dyDescent="0.25">
      <c r="A181" s="11"/>
      <c r="B181" s="14" t="s">
        <v>272</v>
      </c>
      <c r="C181" s="9" t="s">
        <v>292</v>
      </c>
      <c r="D181" s="9" t="s">
        <v>79</v>
      </c>
      <c r="E181" s="9">
        <v>567</v>
      </c>
      <c r="F181" s="9">
        <v>710</v>
      </c>
      <c r="G181" s="9">
        <v>710</v>
      </c>
      <c r="H181" s="9">
        <v>308580.41744475625</v>
      </c>
      <c r="I181" s="9"/>
      <c r="J181" s="9">
        <v>352424.64174367097</v>
      </c>
      <c r="K181" s="9"/>
      <c r="L181" s="9">
        <v>352424.64174367097</v>
      </c>
      <c r="M181" s="9"/>
    </row>
    <row r="182" spans="1:13" ht="85.5" x14ac:dyDescent="0.25">
      <c r="A182" s="11"/>
      <c r="B182" s="14" t="s">
        <v>293</v>
      </c>
      <c r="C182" s="9" t="s">
        <v>292</v>
      </c>
      <c r="D182" s="9" t="s">
        <v>79</v>
      </c>
      <c r="E182" s="9">
        <v>5571</v>
      </c>
      <c r="F182" s="9">
        <v>5571</v>
      </c>
      <c r="G182" s="9">
        <v>5571</v>
      </c>
      <c r="H182" s="9">
        <v>3584358.1205106485</v>
      </c>
      <c r="I182" s="9"/>
      <c r="J182" s="9">
        <v>3584358.1205106485</v>
      </c>
      <c r="K182" s="9"/>
      <c r="L182" s="9">
        <v>3584358.1205106485</v>
      </c>
      <c r="M182" s="9"/>
    </row>
    <row r="183" spans="1:13" ht="71.25" x14ac:dyDescent="0.25">
      <c r="A183" s="11"/>
      <c r="B183" s="14" t="s">
        <v>294</v>
      </c>
      <c r="C183" s="9" t="s">
        <v>295</v>
      </c>
      <c r="D183" s="9" t="s">
        <v>79</v>
      </c>
      <c r="E183" s="9">
        <v>160</v>
      </c>
      <c r="F183" s="9">
        <v>160</v>
      </c>
      <c r="G183" s="9">
        <v>160</v>
      </c>
      <c r="H183" s="9">
        <v>1388105.0594078447</v>
      </c>
      <c r="I183" s="9"/>
      <c r="J183" s="9">
        <v>1388105.05940784</v>
      </c>
      <c r="K183" s="9"/>
      <c r="L183" s="9">
        <v>1388105.05940784</v>
      </c>
      <c r="M183" s="9"/>
    </row>
    <row r="184" spans="1:13" ht="71.25" x14ac:dyDescent="0.25">
      <c r="A184" s="11"/>
      <c r="B184" s="14" t="s">
        <v>296</v>
      </c>
      <c r="C184" s="9" t="s">
        <v>295</v>
      </c>
      <c r="D184" s="9" t="s">
        <v>79</v>
      </c>
      <c r="E184" s="9">
        <v>278</v>
      </c>
      <c r="F184" s="9">
        <v>278</v>
      </c>
      <c r="G184" s="9">
        <v>278</v>
      </c>
      <c r="H184" s="9">
        <v>2303647.4604600347</v>
      </c>
      <c r="I184" s="9"/>
      <c r="J184" s="9">
        <v>2303647.4604600347</v>
      </c>
      <c r="K184" s="9"/>
      <c r="L184" s="9">
        <v>2303647.4604600347</v>
      </c>
      <c r="M184" s="9"/>
    </row>
    <row r="185" spans="1:13" ht="71.25" x14ac:dyDescent="0.25">
      <c r="A185" s="11"/>
      <c r="B185" s="14" t="s">
        <v>297</v>
      </c>
      <c r="C185" s="9" t="s">
        <v>295</v>
      </c>
      <c r="D185" s="9" t="s">
        <v>79</v>
      </c>
      <c r="E185" s="9">
        <v>267</v>
      </c>
      <c r="F185" s="9">
        <v>267</v>
      </c>
      <c r="G185" s="9">
        <v>267</v>
      </c>
      <c r="H185" s="9">
        <v>2773009.7032132153</v>
      </c>
      <c r="I185" s="9"/>
      <c r="J185" s="9">
        <v>2773009.70321322</v>
      </c>
      <c r="K185" s="9"/>
      <c r="L185" s="9">
        <v>2773009.70321322</v>
      </c>
      <c r="M185" s="9"/>
    </row>
    <row r="186" spans="1:13" ht="71.25" x14ac:dyDescent="0.25">
      <c r="A186" s="11"/>
      <c r="B186" s="14" t="s">
        <v>298</v>
      </c>
      <c r="C186" s="9" t="s">
        <v>295</v>
      </c>
      <c r="D186" s="9" t="s">
        <v>79</v>
      </c>
      <c r="E186" s="9">
        <v>69</v>
      </c>
      <c r="F186" s="9">
        <v>69</v>
      </c>
      <c r="G186" s="9">
        <v>69</v>
      </c>
      <c r="H186" s="9">
        <v>1379670.1013157878</v>
      </c>
      <c r="I186" s="9"/>
      <c r="J186" s="9">
        <v>1379670.1013157878</v>
      </c>
      <c r="K186" s="9"/>
      <c r="L186" s="9">
        <v>1379670.1013157878</v>
      </c>
      <c r="M186" s="9"/>
    </row>
    <row r="187" spans="1:13" ht="71.25" x14ac:dyDescent="0.25">
      <c r="A187" s="11"/>
      <c r="B187" s="14" t="s">
        <v>397</v>
      </c>
      <c r="C187" s="9" t="s">
        <v>295</v>
      </c>
      <c r="D187" s="9" t="s">
        <v>79</v>
      </c>
      <c r="E187" s="9">
        <v>260</v>
      </c>
      <c r="F187" s="9">
        <v>260</v>
      </c>
      <c r="G187" s="9">
        <v>260</v>
      </c>
      <c r="H187" s="9">
        <v>2110261.4368950347</v>
      </c>
      <c r="I187" s="9"/>
      <c r="J187" s="9">
        <v>2110261.4368950347</v>
      </c>
      <c r="K187" s="9"/>
      <c r="L187" s="9">
        <v>2110261.4368950347</v>
      </c>
      <c r="M187" s="9"/>
    </row>
    <row r="188" spans="1:13" ht="128.25" x14ac:dyDescent="0.25">
      <c r="A188" s="11"/>
      <c r="B188" s="14" t="s">
        <v>299</v>
      </c>
      <c r="C188" s="9" t="s">
        <v>398</v>
      </c>
      <c r="D188" s="9" t="s">
        <v>79</v>
      </c>
      <c r="E188" s="9">
        <v>3290</v>
      </c>
      <c r="F188" s="9">
        <v>3290</v>
      </c>
      <c r="G188" s="9">
        <v>3290</v>
      </c>
      <c r="H188" s="9">
        <v>95578.333333333241</v>
      </c>
      <c r="I188" s="9"/>
      <c r="J188" s="9">
        <v>95578.333333333198</v>
      </c>
      <c r="K188" s="9"/>
      <c r="L188" s="9">
        <v>95578.333333333198</v>
      </c>
      <c r="M188" s="9"/>
    </row>
    <row r="189" spans="1:13" ht="128.25" x14ac:dyDescent="0.25">
      <c r="A189" s="11"/>
      <c r="B189" s="14" t="s">
        <v>300</v>
      </c>
      <c r="C189" s="9" t="s">
        <v>301</v>
      </c>
      <c r="D189" s="9" t="s">
        <v>79</v>
      </c>
      <c r="E189" s="9">
        <v>7</v>
      </c>
      <c r="F189" s="9">
        <v>7</v>
      </c>
      <c r="G189" s="9">
        <v>7</v>
      </c>
      <c r="H189" s="9">
        <v>112609.5833333331</v>
      </c>
      <c r="I189" s="9"/>
      <c r="J189" s="9">
        <v>112609.58333333299</v>
      </c>
      <c r="K189" s="9"/>
      <c r="L189" s="9">
        <v>112609.58333333299</v>
      </c>
      <c r="M189" s="9"/>
    </row>
    <row r="190" spans="1:13" ht="128.25" x14ac:dyDescent="0.25">
      <c r="A190" s="11"/>
      <c r="B190" s="14" t="s">
        <v>300</v>
      </c>
      <c r="C190" s="9" t="s">
        <v>302</v>
      </c>
      <c r="D190" s="9" t="s">
        <v>79</v>
      </c>
      <c r="E190" s="9">
        <v>36</v>
      </c>
      <c r="F190" s="9">
        <v>36</v>
      </c>
      <c r="G190" s="9">
        <v>36</v>
      </c>
      <c r="H190" s="9">
        <v>579134.99999999884</v>
      </c>
      <c r="I190" s="9"/>
      <c r="J190" s="9">
        <v>579134.99999999895</v>
      </c>
      <c r="K190" s="9"/>
      <c r="L190" s="9">
        <v>579134.99999999895</v>
      </c>
      <c r="M190" s="9"/>
    </row>
    <row r="191" spans="1:13" ht="128.25" x14ac:dyDescent="0.25">
      <c r="A191" s="11"/>
      <c r="B191" s="14" t="s">
        <v>303</v>
      </c>
      <c r="C191" s="9" t="s">
        <v>301</v>
      </c>
      <c r="D191" s="9" t="s">
        <v>79</v>
      </c>
      <c r="E191" s="9">
        <v>7</v>
      </c>
      <c r="F191" s="9">
        <v>7</v>
      </c>
      <c r="G191" s="9">
        <v>7</v>
      </c>
      <c r="H191" s="9">
        <v>112609.5833333331</v>
      </c>
      <c r="I191" s="9"/>
      <c r="J191" s="9">
        <v>92609.583333332994</v>
      </c>
      <c r="K191" s="9"/>
      <c r="L191" s="9">
        <v>92609.583333332994</v>
      </c>
      <c r="M191" s="9"/>
    </row>
    <row r="192" spans="1:13" ht="128.25" x14ac:dyDescent="0.25">
      <c r="A192" s="11"/>
      <c r="B192" s="14" t="s">
        <v>303</v>
      </c>
      <c r="C192" s="9" t="s">
        <v>302</v>
      </c>
      <c r="D192" s="9" t="s">
        <v>79</v>
      </c>
      <c r="E192" s="9">
        <v>36</v>
      </c>
      <c r="F192" s="9">
        <v>36</v>
      </c>
      <c r="G192" s="9">
        <v>36</v>
      </c>
      <c r="H192" s="9">
        <v>579134.99999999884</v>
      </c>
      <c r="I192" s="9"/>
      <c r="J192" s="9">
        <v>579134.99999999884</v>
      </c>
      <c r="K192" s="9"/>
      <c r="L192" s="9">
        <v>579134.99999999884</v>
      </c>
      <c r="M192" s="9"/>
    </row>
    <row r="193" spans="1:13" x14ac:dyDescent="0.25">
      <c r="A193" s="11"/>
      <c r="B193" s="14" t="s">
        <v>304</v>
      </c>
      <c r="C193" s="9"/>
      <c r="D193" s="9"/>
      <c r="E193" s="9"/>
      <c r="F193" s="9"/>
      <c r="G193" s="9"/>
      <c r="H193" s="9">
        <v>116000</v>
      </c>
      <c r="I193" s="9"/>
      <c r="J193" s="9">
        <v>116000</v>
      </c>
      <c r="K193" s="9"/>
      <c r="L193" s="9">
        <v>97891.6</v>
      </c>
      <c r="M193" s="9"/>
    </row>
    <row r="194" spans="1:13" ht="142.5" x14ac:dyDescent="0.25">
      <c r="A194" s="11"/>
      <c r="B194" s="14" t="s">
        <v>262</v>
      </c>
      <c r="C194" s="9" t="s">
        <v>305</v>
      </c>
      <c r="D194" s="9" t="s">
        <v>79</v>
      </c>
      <c r="E194" s="9">
        <v>2158</v>
      </c>
      <c r="F194" s="9">
        <v>2158</v>
      </c>
      <c r="G194" s="9">
        <v>2149</v>
      </c>
      <c r="H194" s="9">
        <v>185727186.30000001</v>
      </c>
      <c r="I194" s="9"/>
      <c r="J194" s="9">
        <v>208442373.69</v>
      </c>
      <c r="K194" s="9"/>
      <c r="L194" s="9">
        <v>208442373.69</v>
      </c>
      <c r="M194" s="9"/>
    </row>
    <row r="195" spans="1:13" ht="156.75" x14ac:dyDescent="0.25">
      <c r="A195" s="11"/>
      <c r="B195" s="14" t="s">
        <v>262</v>
      </c>
      <c r="C195" s="9" t="s">
        <v>306</v>
      </c>
      <c r="D195" s="9" t="s">
        <v>79</v>
      </c>
      <c r="E195" s="9">
        <v>510</v>
      </c>
      <c r="F195" s="9">
        <v>510</v>
      </c>
      <c r="G195" s="9">
        <v>496</v>
      </c>
      <c r="H195" s="9">
        <v>42948638.82</v>
      </c>
      <c r="I195" s="9"/>
      <c r="J195" s="9">
        <v>42948638.82</v>
      </c>
      <c r="K195" s="9"/>
      <c r="L195" s="9">
        <v>42948638.82</v>
      </c>
      <c r="M195" s="9"/>
    </row>
    <row r="196" spans="1:13" ht="156.75" x14ac:dyDescent="0.25">
      <c r="A196" s="11"/>
      <c r="B196" s="14" t="s">
        <v>264</v>
      </c>
      <c r="C196" s="9" t="s">
        <v>307</v>
      </c>
      <c r="D196" s="9" t="s">
        <v>79</v>
      </c>
      <c r="E196" s="9">
        <v>2158</v>
      </c>
      <c r="F196" s="9">
        <v>2158</v>
      </c>
      <c r="G196" s="9">
        <v>2149</v>
      </c>
      <c r="H196" s="9">
        <v>117695004.17</v>
      </c>
      <c r="I196" s="9"/>
      <c r="J196" s="9">
        <v>117695004.17</v>
      </c>
      <c r="K196" s="9"/>
      <c r="L196" s="9">
        <v>117695004.17</v>
      </c>
      <c r="M196" s="9"/>
    </row>
    <row r="197" spans="1:13" ht="156.75" x14ac:dyDescent="0.25">
      <c r="A197" s="11"/>
      <c r="B197" s="14" t="s">
        <v>264</v>
      </c>
      <c r="C197" s="9" t="s">
        <v>308</v>
      </c>
      <c r="D197" s="9" t="s">
        <v>79</v>
      </c>
      <c r="E197" s="9">
        <v>510</v>
      </c>
      <c r="F197" s="9">
        <v>510</v>
      </c>
      <c r="G197" s="9">
        <v>496</v>
      </c>
      <c r="H197" s="9">
        <v>41837529.170000002</v>
      </c>
      <c r="I197" s="9"/>
      <c r="J197" s="9">
        <v>41837529.170000002</v>
      </c>
      <c r="K197" s="9"/>
      <c r="L197" s="9">
        <v>41837529.170000002</v>
      </c>
      <c r="M197" s="9"/>
    </row>
    <row r="198" spans="1:13" ht="156.75" x14ac:dyDescent="0.25">
      <c r="A198" s="11"/>
      <c r="B198" s="14" t="s">
        <v>266</v>
      </c>
      <c r="C198" s="9" t="s">
        <v>309</v>
      </c>
      <c r="D198" s="9" t="s">
        <v>79</v>
      </c>
      <c r="E198" s="9">
        <v>2158</v>
      </c>
      <c r="F198" s="9">
        <v>2158</v>
      </c>
      <c r="G198" s="9">
        <v>2149</v>
      </c>
      <c r="H198" s="9">
        <v>8263394.8600000003</v>
      </c>
      <c r="I198" s="9"/>
      <c r="J198" s="9">
        <v>8263394.8600000003</v>
      </c>
      <c r="K198" s="9"/>
      <c r="L198" s="9">
        <v>8263394.8600000003</v>
      </c>
      <c r="M198" s="9"/>
    </row>
    <row r="199" spans="1:13" ht="156.75" x14ac:dyDescent="0.25">
      <c r="A199" s="11"/>
      <c r="B199" s="14" t="s">
        <v>266</v>
      </c>
      <c r="C199" s="9" t="s">
        <v>310</v>
      </c>
      <c r="D199" s="9" t="s">
        <v>79</v>
      </c>
      <c r="E199" s="9">
        <v>510</v>
      </c>
      <c r="F199" s="9">
        <v>510</v>
      </c>
      <c r="G199" s="9">
        <v>496</v>
      </c>
      <c r="H199" s="9">
        <v>2161433.2599999998</v>
      </c>
      <c r="I199" s="9"/>
      <c r="J199" s="9">
        <v>2161433.2599999998</v>
      </c>
      <c r="K199" s="9"/>
      <c r="L199" s="9">
        <v>2161433.2599999998</v>
      </c>
      <c r="M199" s="9"/>
    </row>
    <row r="200" spans="1:13" ht="156.75" x14ac:dyDescent="0.25">
      <c r="A200" s="11"/>
      <c r="B200" s="14" t="s">
        <v>268</v>
      </c>
      <c r="C200" s="9" t="s">
        <v>311</v>
      </c>
      <c r="D200" s="9" t="s">
        <v>79</v>
      </c>
      <c r="E200" s="9">
        <v>2158</v>
      </c>
      <c r="F200" s="9">
        <v>2158</v>
      </c>
      <c r="G200" s="9">
        <v>2149</v>
      </c>
      <c r="H200" s="9">
        <v>10369799.18</v>
      </c>
      <c r="I200" s="9"/>
      <c r="J200" s="9">
        <v>10369799.18</v>
      </c>
      <c r="K200" s="9"/>
      <c r="L200" s="9">
        <v>10369799.18</v>
      </c>
      <c r="M200" s="9"/>
    </row>
    <row r="201" spans="1:13" ht="156.75" x14ac:dyDescent="0.25">
      <c r="A201" s="11"/>
      <c r="B201" s="14" t="s">
        <v>268</v>
      </c>
      <c r="C201" s="9" t="s">
        <v>312</v>
      </c>
      <c r="D201" s="9" t="s">
        <v>79</v>
      </c>
      <c r="E201" s="9">
        <v>510</v>
      </c>
      <c r="F201" s="9">
        <v>510</v>
      </c>
      <c r="G201" s="9">
        <v>492</v>
      </c>
      <c r="H201" s="9">
        <v>2213649.0299999998</v>
      </c>
      <c r="I201" s="9"/>
      <c r="J201" s="9">
        <v>2213649.0299999998</v>
      </c>
      <c r="K201" s="9"/>
      <c r="L201" s="9">
        <v>2213649.0299999998</v>
      </c>
      <c r="M201" s="9"/>
    </row>
    <row r="202" spans="1:13" ht="156.75" x14ac:dyDescent="0.25">
      <c r="A202" s="11"/>
      <c r="B202" s="14" t="s">
        <v>270</v>
      </c>
      <c r="C202" s="9" t="s">
        <v>313</v>
      </c>
      <c r="D202" s="9" t="s">
        <v>79</v>
      </c>
      <c r="E202" s="9">
        <v>630</v>
      </c>
      <c r="F202" s="9">
        <v>630</v>
      </c>
      <c r="G202" s="9">
        <v>630</v>
      </c>
      <c r="H202" s="9">
        <v>4201932.2699999996</v>
      </c>
      <c r="I202" s="9"/>
      <c r="J202" s="9">
        <v>4201932.2699999996</v>
      </c>
      <c r="K202" s="9"/>
      <c r="L202" s="9">
        <v>4201932.2699999996</v>
      </c>
      <c r="M202" s="9"/>
    </row>
    <row r="203" spans="1:13" ht="142.5" x14ac:dyDescent="0.25">
      <c r="A203" s="11"/>
      <c r="B203" s="14" t="s">
        <v>270</v>
      </c>
      <c r="C203" s="9" t="s">
        <v>314</v>
      </c>
      <c r="D203" s="9" t="s">
        <v>79</v>
      </c>
      <c r="E203" s="9">
        <v>156</v>
      </c>
      <c r="F203" s="9">
        <v>156</v>
      </c>
      <c r="G203" s="9">
        <v>156</v>
      </c>
      <c r="H203" s="9">
        <v>463313.78</v>
      </c>
      <c r="I203" s="9"/>
      <c r="J203" s="9">
        <v>463313.78</v>
      </c>
      <c r="K203" s="9"/>
      <c r="L203" s="9">
        <v>463313.78</v>
      </c>
      <c r="M203" s="9"/>
    </row>
    <row r="204" spans="1:13" ht="156.75" x14ac:dyDescent="0.25">
      <c r="A204" s="11"/>
      <c r="B204" s="14" t="s">
        <v>272</v>
      </c>
      <c r="C204" s="9" t="s">
        <v>315</v>
      </c>
      <c r="D204" s="9" t="s">
        <v>79</v>
      </c>
      <c r="E204" s="9">
        <v>2158</v>
      </c>
      <c r="F204" s="9">
        <v>2158</v>
      </c>
      <c r="G204" s="9">
        <v>2149</v>
      </c>
      <c r="H204" s="9">
        <v>7804997.1399999997</v>
      </c>
      <c r="I204" s="9"/>
      <c r="J204" s="9">
        <v>7804997.1399999997</v>
      </c>
      <c r="K204" s="9"/>
      <c r="L204" s="9">
        <v>7804997.1399999997</v>
      </c>
      <c r="M204" s="9"/>
    </row>
    <row r="205" spans="1:13" ht="156.75" x14ac:dyDescent="0.25">
      <c r="A205" s="11"/>
      <c r="B205" s="14" t="s">
        <v>272</v>
      </c>
      <c r="C205" s="9" t="s">
        <v>316</v>
      </c>
      <c r="D205" s="9" t="s">
        <v>79</v>
      </c>
      <c r="E205" s="9">
        <v>510</v>
      </c>
      <c r="F205" s="9">
        <v>510</v>
      </c>
      <c r="G205" s="9">
        <v>496</v>
      </c>
      <c r="H205" s="9">
        <v>1922974.83</v>
      </c>
      <c r="I205" s="9"/>
      <c r="J205" s="9">
        <v>1922974.83</v>
      </c>
      <c r="K205" s="9"/>
      <c r="L205" s="9">
        <v>1922974.83</v>
      </c>
      <c r="M205" s="9"/>
    </row>
    <row r="206" spans="1:13" ht="156.75" x14ac:dyDescent="0.25">
      <c r="A206" s="11"/>
      <c r="B206" s="14" t="s">
        <v>317</v>
      </c>
      <c r="C206" s="9" t="s">
        <v>318</v>
      </c>
      <c r="D206" s="9" t="s">
        <v>79</v>
      </c>
      <c r="E206" s="9">
        <v>1763</v>
      </c>
      <c r="F206" s="9">
        <v>1763</v>
      </c>
      <c r="G206" s="9">
        <v>1762</v>
      </c>
      <c r="H206" s="9">
        <v>7039495.5300000003</v>
      </c>
      <c r="I206" s="9"/>
      <c r="J206" s="9">
        <v>7039495.5300000003</v>
      </c>
      <c r="K206" s="9"/>
      <c r="L206" s="9">
        <v>7039495.5300000003</v>
      </c>
      <c r="M206" s="9"/>
    </row>
    <row r="207" spans="1:13" ht="156.75" x14ac:dyDescent="0.25">
      <c r="A207" s="11"/>
      <c r="B207" s="14" t="s">
        <v>317</v>
      </c>
      <c r="C207" s="9" t="s">
        <v>319</v>
      </c>
      <c r="D207" s="9" t="s">
        <v>79</v>
      </c>
      <c r="E207" s="9">
        <v>510</v>
      </c>
      <c r="F207" s="9">
        <v>510</v>
      </c>
      <c r="G207" s="9">
        <v>492</v>
      </c>
      <c r="H207" s="9">
        <v>2878460.66</v>
      </c>
      <c r="I207" s="9"/>
      <c r="J207" s="9">
        <v>2878460.66</v>
      </c>
      <c r="K207" s="9"/>
      <c r="L207" s="9">
        <v>2878460.66</v>
      </c>
      <c r="M207" s="9"/>
    </row>
    <row r="208" spans="1:13" ht="156.75" x14ac:dyDescent="0.25">
      <c r="A208" s="11"/>
      <c r="B208" s="14" t="s">
        <v>262</v>
      </c>
      <c r="C208" s="9" t="s">
        <v>320</v>
      </c>
      <c r="D208" s="9" t="s">
        <v>79</v>
      </c>
      <c r="E208" s="9">
        <v>103</v>
      </c>
      <c r="F208" s="9">
        <v>103</v>
      </c>
      <c r="G208" s="9">
        <v>103</v>
      </c>
      <c r="H208" s="9">
        <v>15189344</v>
      </c>
      <c r="I208" s="9"/>
      <c r="J208" s="9">
        <v>15189344</v>
      </c>
      <c r="K208" s="9"/>
      <c r="L208" s="9">
        <v>15189344</v>
      </c>
      <c r="M208" s="9"/>
    </row>
    <row r="209" spans="1:13" ht="156.75" x14ac:dyDescent="0.25">
      <c r="A209" s="11"/>
      <c r="B209" s="14" t="s">
        <v>262</v>
      </c>
      <c r="C209" s="9" t="s">
        <v>321</v>
      </c>
      <c r="D209" s="9" t="s">
        <v>79</v>
      </c>
      <c r="E209" s="9">
        <v>27</v>
      </c>
      <c r="F209" s="9">
        <v>27</v>
      </c>
      <c r="G209" s="9">
        <v>27</v>
      </c>
      <c r="H209" s="9">
        <v>3678656</v>
      </c>
      <c r="I209" s="9"/>
      <c r="J209" s="9">
        <v>3678656</v>
      </c>
      <c r="K209" s="9"/>
      <c r="L209" s="9">
        <v>3678656</v>
      </c>
      <c r="M209" s="9"/>
    </row>
    <row r="210" spans="1:13" ht="156.75" x14ac:dyDescent="0.25">
      <c r="A210" s="11"/>
      <c r="B210" s="14" t="s">
        <v>264</v>
      </c>
      <c r="C210" s="9" t="s">
        <v>322</v>
      </c>
      <c r="D210" s="9" t="s">
        <v>79</v>
      </c>
      <c r="E210" s="9">
        <v>103</v>
      </c>
      <c r="F210" s="9">
        <v>103</v>
      </c>
      <c r="G210" s="9">
        <v>103</v>
      </c>
      <c r="H210" s="9">
        <v>14120630</v>
      </c>
      <c r="I210" s="9"/>
      <c r="J210" s="9">
        <v>14120630</v>
      </c>
      <c r="K210" s="9"/>
      <c r="L210" s="9">
        <v>14120630</v>
      </c>
      <c r="M210" s="9"/>
    </row>
    <row r="211" spans="1:13" ht="156.75" x14ac:dyDescent="0.25">
      <c r="A211" s="11"/>
      <c r="B211" s="14" t="s">
        <v>264</v>
      </c>
      <c r="C211" s="9" t="s">
        <v>323</v>
      </c>
      <c r="D211" s="9" t="s">
        <v>79</v>
      </c>
      <c r="E211" s="9">
        <v>27</v>
      </c>
      <c r="F211" s="9">
        <v>27</v>
      </c>
      <c r="G211" s="9">
        <v>27</v>
      </c>
      <c r="H211" s="9">
        <v>3544243</v>
      </c>
      <c r="I211" s="9"/>
      <c r="J211" s="9">
        <v>3544243</v>
      </c>
      <c r="K211" s="9"/>
      <c r="L211" s="9">
        <v>3544243</v>
      </c>
      <c r="M211" s="9"/>
    </row>
    <row r="212" spans="1:13" ht="156.75" x14ac:dyDescent="0.25">
      <c r="A212" s="11"/>
      <c r="B212" s="14" t="s">
        <v>266</v>
      </c>
      <c r="C212" s="9" t="s">
        <v>324</v>
      </c>
      <c r="D212" s="9" t="s">
        <v>79</v>
      </c>
      <c r="E212" s="9">
        <v>27</v>
      </c>
      <c r="F212" s="9">
        <v>27</v>
      </c>
      <c r="G212" s="9">
        <v>27</v>
      </c>
      <c r="H212" s="9">
        <v>302461</v>
      </c>
      <c r="I212" s="9"/>
      <c r="J212" s="9">
        <v>302461</v>
      </c>
      <c r="K212" s="9"/>
      <c r="L212" s="9">
        <v>302461</v>
      </c>
      <c r="M212" s="9"/>
    </row>
    <row r="213" spans="1:13" ht="156.75" x14ac:dyDescent="0.25">
      <c r="A213" s="11"/>
      <c r="B213" s="14" t="s">
        <v>268</v>
      </c>
      <c r="C213" s="9" t="s">
        <v>325</v>
      </c>
      <c r="D213" s="9" t="s">
        <v>79</v>
      </c>
      <c r="E213" s="9">
        <v>103</v>
      </c>
      <c r="F213" s="9">
        <v>103</v>
      </c>
      <c r="G213" s="9">
        <v>103</v>
      </c>
      <c r="H213" s="9">
        <v>14180196</v>
      </c>
      <c r="I213" s="9"/>
      <c r="J213" s="9">
        <v>14180196</v>
      </c>
      <c r="K213" s="9"/>
      <c r="L213" s="9">
        <v>14180196</v>
      </c>
      <c r="M213" s="9"/>
    </row>
    <row r="214" spans="1:13" ht="156.75" x14ac:dyDescent="0.25">
      <c r="A214" s="11"/>
      <c r="B214" s="14" t="s">
        <v>268</v>
      </c>
      <c r="C214" s="9" t="s">
        <v>326</v>
      </c>
      <c r="D214" s="9" t="s">
        <v>79</v>
      </c>
      <c r="E214" s="9">
        <v>27</v>
      </c>
      <c r="F214" s="9">
        <v>27</v>
      </c>
      <c r="G214" s="9">
        <v>27</v>
      </c>
      <c r="H214" s="9">
        <v>3178313</v>
      </c>
      <c r="I214" s="9"/>
      <c r="J214" s="9">
        <v>3178313</v>
      </c>
      <c r="K214" s="9"/>
      <c r="L214" s="9">
        <v>3178313</v>
      </c>
      <c r="M214" s="9"/>
    </row>
    <row r="215" spans="1:13" ht="156.75" x14ac:dyDescent="0.25">
      <c r="A215" s="11"/>
      <c r="B215" s="14" t="s">
        <v>270</v>
      </c>
      <c r="C215" s="9" t="s">
        <v>327</v>
      </c>
      <c r="D215" s="9" t="s">
        <v>79</v>
      </c>
      <c r="E215" s="9">
        <v>5</v>
      </c>
      <c r="F215" s="9">
        <v>5</v>
      </c>
      <c r="G215" s="9">
        <v>5</v>
      </c>
      <c r="H215" s="9">
        <v>1178966</v>
      </c>
      <c r="I215" s="9"/>
      <c r="J215" s="9">
        <v>1178966</v>
      </c>
      <c r="K215" s="9"/>
      <c r="L215" s="9">
        <v>1178966</v>
      </c>
      <c r="M215" s="9"/>
    </row>
    <row r="216" spans="1:13" ht="156.75" x14ac:dyDescent="0.25">
      <c r="A216" s="11"/>
      <c r="B216" s="14" t="s">
        <v>270</v>
      </c>
      <c r="C216" s="9" t="s">
        <v>328</v>
      </c>
      <c r="D216" s="9" t="s">
        <v>79</v>
      </c>
      <c r="E216" s="9">
        <v>2</v>
      </c>
      <c r="F216" s="9">
        <v>2</v>
      </c>
      <c r="G216" s="9">
        <v>2</v>
      </c>
      <c r="H216" s="9">
        <v>60098</v>
      </c>
      <c r="I216" s="9"/>
      <c r="J216" s="9">
        <v>60098</v>
      </c>
      <c r="K216" s="9"/>
      <c r="L216" s="9">
        <v>60098</v>
      </c>
      <c r="M216" s="9"/>
    </row>
    <row r="217" spans="1:13" ht="156.75" x14ac:dyDescent="0.25">
      <c r="A217" s="11"/>
      <c r="B217" s="14" t="s">
        <v>272</v>
      </c>
      <c r="C217" s="9" t="s">
        <v>329</v>
      </c>
      <c r="D217" s="9" t="s">
        <v>79</v>
      </c>
      <c r="E217" s="9">
        <v>103</v>
      </c>
      <c r="F217" s="9">
        <v>103</v>
      </c>
      <c r="G217" s="9">
        <v>103</v>
      </c>
      <c r="H217" s="9">
        <v>345437</v>
      </c>
      <c r="I217" s="9"/>
      <c r="J217" s="9">
        <v>345437</v>
      </c>
      <c r="K217" s="9"/>
      <c r="L217" s="9">
        <v>345437</v>
      </c>
      <c r="M217" s="9"/>
    </row>
    <row r="218" spans="1:13" ht="156.75" x14ac:dyDescent="0.25">
      <c r="A218" s="11"/>
      <c r="B218" s="14" t="s">
        <v>272</v>
      </c>
      <c r="C218" s="9" t="s">
        <v>330</v>
      </c>
      <c r="D218" s="9" t="s">
        <v>79</v>
      </c>
      <c r="E218" s="9">
        <v>27</v>
      </c>
      <c r="F218" s="9">
        <v>27</v>
      </c>
      <c r="G218" s="9">
        <v>27</v>
      </c>
      <c r="H218" s="9">
        <v>90551</v>
      </c>
      <c r="I218" s="9"/>
      <c r="J218" s="9">
        <v>90551</v>
      </c>
      <c r="K218" s="9"/>
      <c r="L218" s="9">
        <v>90551</v>
      </c>
      <c r="M218" s="9"/>
    </row>
    <row r="219" spans="1:13" ht="156.75" x14ac:dyDescent="0.25">
      <c r="A219" s="11"/>
      <c r="B219" s="14" t="s">
        <v>317</v>
      </c>
      <c r="C219" s="9" t="s">
        <v>331</v>
      </c>
      <c r="D219" s="9" t="s">
        <v>79</v>
      </c>
      <c r="E219" s="9">
        <v>103</v>
      </c>
      <c r="F219" s="9">
        <v>103</v>
      </c>
      <c r="G219" s="9">
        <v>103</v>
      </c>
      <c r="H219" s="9">
        <v>2473898</v>
      </c>
      <c r="I219" s="9"/>
      <c r="J219" s="9">
        <v>2473898</v>
      </c>
      <c r="K219" s="9"/>
      <c r="L219" s="9">
        <v>2473898</v>
      </c>
      <c r="M219" s="9"/>
    </row>
    <row r="220" spans="1:13" ht="156.75" x14ac:dyDescent="0.25">
      <c r="A220" s="11"/>
      <c r="B220" s="14" t="s">
        <v>317</v>
      </c>
      <c r="C220" s="9" t="s">
        <v>332</v>
      </c>
      <c r="D220" s="9" t="s">
        <v>79</v>
      </c>
      <c r="E220" s="9">
        <v>27</v>
      </c>
      <c r="F220" s="9">
        <v>27</v>
      </c>
      <c r="G220" s="9">
        <v>27</v>
      </c>
      <c r="H220" s="9">
        <v>700924</v>
      </c>
      <c r="I220" s="9"/>
      <c r="J220" s="9">
        <v>700924</v>
      </c>
      <c r="K220" s="9"/>
      <c r="L220" s="9">
        <v>700924</v>
      </c>
      <c r="M220" s="9"/>
    </row>
    <row r="221" spans="1:13" ht="128.25" x14ac:dyDescent="0.25">
      <c r="A221" s="11"/>
      <c r="B221" s="14" t="s">
        <v>266</v>
      </c>
      <c r="C221" s="9" t="s">
        <v>333</v>
      </c>
      <c r="D221" s="9" t="s">
        <v>79</v>
      </c>
      <c r="E221" s="9">
        <v>103</v>
      </c>
      <c r="F221" s="9">
        <v>103</v>
      </c>
      <c r="G221" s="9">
        <v>103</v>
      </c>
      <c r="H221" s="9">
        <v>1153833</v>
      </c>
      <c r="I221" s="9"/>
      <c r="J221" s="9">
        <v>1153833</v>
      </c>
      <c r="K221" s="9"/>
      <c r="L221" s="9">
        <v>1153833</v>
      </c>
      <c r="M221" s="9"/>
    </row>
    <row r="222" spans="1:13" ht="142.5" x14ac:dyDescent="0.25">
      <c r="A222" s="11"/>
      <c r="B222" s="14" t="s">
        <v>270</v>
      </c>
      <c r="C222" s="9" t="s">
        <v>399</v>
      </c>
      <c r="D222" s="9" t="s">
        <v>79</v>
      </c>
      <c r="E222" s="9">
        <v>27</v>
      </c>
      <c r="F222" s="9">
        <v>27</v>
      </c>
      <c r="G222" s="9">
        <v>27</v>
      </c>
      <c r="H222" s="9">
        <v>309029.01</v>
      </c>
      <c r="I222" s="9"/>
      <c r="J222" s="9">
        <v>309029.01</v>
      </c>
      <c r="K222" s="9"/>
      <c r="L222" s="9">
        <v>309029.01</v>
      </c>
      <c r="M222" s="9"/>
    </row>
    <row r="223" spans="1:13" ht="142.5" x14ac:dyDescent="0.25">
      <c r="A223" s="11"/>
      <c r="B223" s="14" t="s">
        <v>262</v>
      </c>
      <c r="C223" s="9" t="s">
        <v>305</v>
      </c>
      <c r="D223" s="9" t="s">
        <v>79</v>
      </c>
      <c r="E223" s="9">
        <v>64</v>
      </c>
      <c r="F223" s="9">
        <v>64</v>
      </c>
      <c r="G223" s="9">
        <v>61</v>
      </c>
      <c r="H223" s="9">
        <v>7833835.71</v>
      </c>
      <c r="I223" s="9"/>
      <c r="J223" s="9">
        <v>7538286.3200000003</v>
      </c>
      <c r="K223" s="9"/>
      <c r="L223" s="9">
        <v>7538286.3200000003</v>
      </c>
      <c r="M223" s="9"/>
    </row>
    <row r="224" spans="1:13" ht="156.75" x14ac:dyDescent="0.25">
      <c r="A224" s="11"/>
      <c r="B224" s="14" t="s">
        <v>264</v>
      </c>
      <c r="C224" s="9" t="s">
        <v>307</v>
      </c>
      <c r="D224" s="9" t="s">
        <v>79</v>
      </c>
      <c r="E224" s="9">
        <v>64</v>
      </c>
      <c r="F224" s="9">
        <v>64</v>
      </c>
      <c r="G224" s="9">
        <v>61</v>
      </c>
      <c r="H224" s="9">
        <v>3761727.84</v>
      </c>
      <c r="I224" s="9"/>
      <c r="J224" s="9">
        <v>3761727.84</v>
      </c>
      <c r="K224" s="9"/>
      <c r="L224" s="9">
        <v>3761727.84</v>
      </c>
      <c r="M224" s="9"/>
    </row>
    <row r="225" spans="1:13" ht="156.75" x14ac:dyDescent="0.25">
      <c r="A225" s="11"/>
      <c r="B225" s="14" t="s">
        <v>266</v>
      </c>
      <c r="C225" s="9" t="s">
        <v>309</v>
      </c>
      <c r="D225" s="9" t="s">
        <v>79</v>
      </c>
      <c r="E225" s="9">
        <v>64</v>
      </c>
      <c r="F225" s="9">
        <v>64</v>
      </c>
      <c r="G225" s="9">
        <v>61</v>
      </c>
      <c r="H225" s="9">
        <v>648970.07999999996</v>
      </c>
      <c r="I225" s="9"/>
      <c r="J225" s="9">
        <v>648970.07999999996</v>
      </c>
      <c r="K225" s="9"/>
      <c r="L225" s="9">
        <v>648970.07999999996</v>
      </c>
      <c r="M225" s="9"/>
    </row>
    <row r="226" spans="1:13" ht="156.75" x14ac:dyDescent="0.25">
      <c r="A226" s="11"/>
      <c r="B226" s="14" t="s">
        <v>268</v>
      </c>
      <c r="C226" s="9" t="s">
        <v>311</v>
      </c>
      <c r="D226" s="9" t="s">
        <v>79</v>
      </c>
      <c r="E226" s="9">
        <v>64</v>
      </c>
      <c r="F226" s="9">
        <v>64</v>
      </c>
      <c r="G226" s="9">
        <v>61</v>
      </c>
      <c r="H226" s="9">
        <v>742632.64</v>
      </c>
      <c r="I226" s="9"/>
      <c r="J226" s="9">
        <v>742632.64</v>
      </c>
      <c r="K226" s="9"/>
      <c r="L226" s="9">
        <v>742632.64</v>
      </c>
      <c r="M226" s="9"/>
    </row>
    <row r="227" spans="1:13" ht="156.75" x14ac:dyDescent="0.25">
      <c r="A227" s="11"/>
      <c r="B227" s="14" t="s">
        <v>270</v>
      </c>
      <c r="C227" s="9" t="s">
        <v>334</v>
      </c>
      <c r="D227" s="9" t="s">
        <v>79</v>
      </c>
      <c r="E227" s="9">
        <v>3</v>
      </c>
      <c r="F227" s="9">
        <v>3</v>
      </c>
      <c r="G227" s="9">
        <v>3</v>
      </c>
      <c r="H227" s="9">
        <v>19308.080000000002</v>
      </c>
      <c r="I227" s="9"/>
      <c r="J227" s="9">
        <v>19308.080000000002</v>
      </c>
      <c r="K227" s="9"/>
      <c r="L227" s="9">
        <v>19308.080000000002</v>
      </c>
      <c r="M227" s="9"/>
    </row>
    <row r="228" spans="1:13" ht="156.75" x14ac:dyDescent="0.25">
      <c r="A228" s="11"/>
      <c r="B228" s="14" t="s">
        <v>272</v>
      </c>
      <c r="C228" s="9" t="s">
        <v>315</v>
      </c>
      <c r="D228" s="9" t="s">
        <v>79</v>
      </c>
      <c r="E228" s="9">
        <v>64</v>
      </c>
      <c r="F228" s="9">
        <v>64</v>
      </c>
      <c r="G228" s="9">
        <v>61</v>
      </c>
      <c r="H228" s="9">
        <v>652339.76</v>
      </c>
      <c r="I228" s="9"/>
      <c r="J228" s="9">
        <v>652339.76</v>
      </c>
      <c r="K228" s="9"/>
      <c r="L228" s="9">
        <v>652339.76</v>
      </c>
      <c r="M228" s="9"/>
    </row>
    <row r="229" spans="1:13" ht="156.75" x14ac:dyDescent="0.25">
      <c r="A229" s="11"/>
      <c r="B229" s="14" t="s">
        <v>317</v>
      </c>
      <c r="C229" s="9" t="s">
        <v>318</v>
      </c>
      <c r="D229" s="9" t="s">
        <v>79</v>
      </c>
      <c r="E229" s="9">
        <v>26</v>
      </c>
      <c r="F229" s="9">
        <v>26</v>
      </c>
      <c r="G229" s="9">
        <v>26</v>
      </c>
      <c r="H229" s="9">
        <v>253588.28</v>
      </c>
      <c r="I229" s="9"/>
      <c r="J229" s="9">
        <v>253588.28</v>
      </c>
      <c r="K229" s="9"/>
      <c r="L229" s="9">
        <v>253588.28</v>
      </c>
      <c r="M229" s="9"/>
    </row>
    <row r="230" spans="1:13" ht="25.5" x14ac:dyDescent="0.25">
      <c r="A230" s="25" t="s">
        <v>434</v>
      </c>
      <c r="B230" s="7"/>
      <c r="C230" s="10"/>
      <c r="D230" s="10"/>
      <c r="E230" s="10"/>
      <c r="F230" s="10"/>
      <c r="G230" s="10"/>
      <c r="H230" s="12">
        <f>SUM(H231:H235)</f>
        <v>21095040</v>
      </c>
      <c r="I230" s="12">
        <f t="shared" ref="I230:M230" si="19">SUM(I231:I235)</f>
        <v>0</v>
      </c>
      <c r="J230" s="12">
        <f t="shared" si="19"/>
        <v>25585378</v>
      </c>
      <c r="K230" s="12">
        <f t="shared" si="19"/>
        <v>0</v>
      </c>
      <c r="L230" s="12">
        <f t="shared" si="19"/>
        <v>25585378</v>
      </c>
      <c r="M230" s="12">
        <f t="shared" si="19"/>
        <v>0</v>
      </c>
    </row>
    <row r="231" spans="1:13" ht="28.5" x14ac:dyDescent="0.25">
      <c r="A231" s="11"/>
      <c r="B231" s="14" t="s">
        <v>175</v>
      </c>
      <c r="C231" s="9" t="s">
        <v>176</v>
      </c>
      <c r="D231" s="9" t="s">
        <v>54</v>
      </c>
      <c r="E231" s="9">
        <v>15000</v>
      </c>
      <c r="F231" s="9">
        <v>15000</v>
      </c>
      <c r="G231" s="9">
        <v>15000</v>
      </c>
      <c r="H231" s="9">
        <v>4711228</v>
      </c>
      <c r="I231" s="9">
        <v>0</v>
      </c>
      <c r="J231" s="9">
        <v>4711200</v>
      </c>
      <c r="K231" s="9">
        <v>0</v>
      </c>
      <c r="L231" s="9">
        <v>4711200</v>
      </c>
      <c r="M231" s="9">
        <v>0</v>
      </c>
    </row>
    <row r="232" spans="1:13" ht="28.5" x14ac:dyDescent="0.25">
      <c r="A232" s="11"/>
      <c r="B232" s="14" t="s">
        <v>177</v>
      </c>
      <c r="C232" s="9" t="s">
        <v>178</v>
      </c>
      <c r="D232" s="9" t="s">
        <v>54</v>
      </c>
      <c r="E232" s="9">
        <v>657610</v>
      </c>
      <c r="F232" s="9">
        <v>657610</v>
      </c>
      <c r="G232" s="9">
        <v>657610</v>
      </c>
      <c r="H232" s="9">
        <v>4711228</v>
      </c>
      <c r="I232" s="9">
        <v>0</v>
      </c>
      <c r="J232" s="9">
        <v>4708487.5999999996</v>
      </c>
      <c r="K232" s="9">
        <v>0</v>
      </c>
      <c r="L232" s="9">
        <v>4708487.5999999996</v>
      </c>
      <c r="M232" s="9">
        <v>0</v>
      </c>
    </row>
    <row r="233" spans="1:13" s="6" customFormat="1" ht="28.5" x14ac:dyDescent="0.25">
      <c r="A233" s="11"/>
      <c r="B233" s="14" t="s">
        <v>179</v>
      </c>
      <c r="C233" s="9" t="s">
        <v>180</v>
      </c>
      <c r="D233" s="9" t="s">
        <v>54</v>
      </c>
      <c r="E233" s="9">
        <v>272</v>
      </c>
      <c r="F233" s="9">
        <v>272</v>
      </c>
      <c r="G233" s="9">
        <v>272</v>
      </c>
      <c r="H233" s="9">
        <v>5836292</v>
      </c>
      <c r="I233" s="9">
        <v>0</v>
      </c>
      <c r="J233" s="9">
        <v>5836293.1200000001</v>
      </c>
      <c r="K233" s="9">
        <v>0</v>
      </c>
      <c r="L233" s="9">
        <v>5836293.1200000001</v>
      </c>
      <c r="M233" s="9">
        <v>0</v>
      </c>
    </row>
    <row r="234" spans="1:13" s="6" customFormat="1" ht="71.25" x14ac:dyDescent="0.25">
      <c r="A234" s="11"/>
      <c r="B234" s="14" t="s">
        <v>181</v>
      </c>
      <c r="C234" s="9" t="s">
        <v>182</v>
      </c>
      <c r="D234" s="9" t="s">
        <v>54</v>
      </c>
      <c r="E234" s="9">
        <v>0</v>
      </c>
      <c r="F234" s="9">
        <v>3000</v>
      </c>
      <c r="G234" s="9">
        <v>3000</v>
      </c>
      <c r="H234" s="9">
        <v>0</v>
      </c>
      <c r="I234" s="9">
        <v>0</v>
      </c>
      <c r="J234" s="9">
        <v>10329397.279999999</v>
      </c>
      <c r="K234" s="9">
        <v>0</v>
      </c>
      <c r="L234" s="9">
        <v>10329397.279999999</v>
      </c>
      <c r="M234" s="9">
        <v>0</v>
      </c>
    </row>
    <row r="235" spans="1:13" s="6" customFormat="1" ht="57" x14ac:dyDescent="0.25">
      <c r="A235" s="11"/>
      <c r="B235" s="14" t="s">
        <v>183</v>
      </c>
      <c r="C235" s="9" t="s">
        <v>184</v>
      </c>
      <c r="D235" s="9" t="s">
        <v>54</v>
      </c>
      <c r="E235" s="9">
        <v>1480644</v>
      </c>
      <c r="F235" s="9">
        <v>0</v>
      </c>
      <c r="G235" s="9">
        <v>0</v>
      </c>
      <c r="H235" s="9">
        <v>5836292</v>
      </c>
      <c r="I235" s="9">
        <v>0</v>
      </c>
      <c r="J235" s="9">
        <v>0</v>
      </c>
      <c r="K235" s="9">
        <v>0</v>
      </c>
      <c r="L235" s="9">
        <v>0</v>
      </c>
      <c r="M235" s="9">
        <v>0</v>
      </c>
    </row>
    <row r="236" spans="1:13" ht="25.5" x14ac:dyDescent="0.25">
      <c r="A236" s="25" t="s">
        <v>435</v>
      </c>
      <c r="B236" s="7"/>
      <c r="C236" s="10"/>
      <c r="D236" s="10"/>
      <c r="E236" s="10"/>
      <c r="F236" s="10"/>
      <c r="G236" s="10"/>
      <c r="H236" s="12">
        <f>SUM(H237:H278)</f>
        <v>184151054.99999997</v>
      </c>
      <c r="I236" s="12">
        <f t="shared" ref="I236:M236" si="20">SUM(I237:I278)</f>
        <v>0</v>
      </c>
      <c r="J236" s="12">
        <f t="shared" si="20"/>
        <v>201686274.08000001</v>
      </c>
      <c r="K236" s="12">
        <f t="shared" si="20"/>
        <v>0</v>
      </c>
      <c r="L236" s="12">
        <f t="shared" si="20"/>
        <v>201686274.08000001</v>
      </c>
      <c r="M236" s="12">
        <f t="shared" si="20"/>
        <v>0</v>
      </c>
    </row>
    <row r="237" spans="1:13" ht="28.5" x14ac:dyDescent="0.25">
      <c r="A237" s="11"/>
      <c r="B237" s="14" t="s">
        <v>185</v>
      </c>
      <c r="C237" s="9" t="s">
        <v>186</v>
      </c>
      <c r="D237" s="9" t="s">
        <v>187</v>
      </c>
      <c r="E237" s="9">
        <v>6240</v>
      </c>
      <c r="F237" s="9">
        <v>6336</v>
      </c>
      <c r="G237" s="9">
        <v>6364</v>
      </c>
      <c r="H237" s="9">
        <v>21022700</v>
      </c>
      <c r="I237" s="9"/>
      <c r="J237" s="9">
        <v>23798955</v>
      </c>
      <c r="K237" s="9"/>
      <c r="L237" s="9">
        <v>23798955</v>
      </c>
      <c r="M237" s="9"/>
    </row>
    <row r="238" spans="1:13" ht="42.75" x14ac:dyDescent="0.25">
      <c r="A238" s="11"/>
      <c r="B238" s="14" t="s">
        <v>188</v>
      </c>
      <c r="C238" s="9" t="s">
        <v>189</v>
      </c>
      <c r="D238" s="9" t="s">
        <v>35</v>
      </c>
      <c r="E238" s="9">
        <v>54</v>
      </c>
      <c r="F238" s="9">
        <v>54</v>
      </c>
      <c r="G238" s="9">
        <v>54</v>
      </c>
      <c r="H238" s="9">
        <v>7806483.96</v>
      </c>
      <c r="I238" s="9"/>
      <c r="J238" s="9">
        <v>8012767.6500000004</v>
      </c>
      <c r="K238" s="9"/>
      <c r="L238" s="9">
        <v>8012767.6500000004</v>
      </c>
      <c r="M238" s="9"/>
    </row>
    <row r="239" spans="1:13" ht="42.75" x14ac:dyDescent="0.25">
      <c r="A239" s="11"/>
      <c r="B239" s="14" t="s">
        <v>190</v>
      </c>
      <c r="C239" s="9" t="s">
        <v>189</v>
      </c>
      <c r="D239" s="9" t="s">
        <v>35</v>
      </c>
      <c r="E239" s="9">
        <v>62</v>
      </c>
      <c r="F239" s="9">
        <v>62</v>
      </c>
      <c r="G239" s="9">
        <v>62</v>
      </c>
      <c r="H239" s="9">
        <v>9719557.5299999993</v>
      </c>
      <c r="I239" s="9"/>
      <c r="J239" s="9">
        <v>11266001.439999999</v>
      </c>
      <c r="K239" s="9"/>
      <c r="L239" s="9">
        <v>11266001.439999999</v>
      </c>
      <c r="M239" s="9"/>
    </row>
    <row r="240" spans="1:13" ht="42.75" x14ac:dyDescent="0.25">
      <c r="A240" s="11"/>
      <c r="B240" s="14" t="s">
        <v>191</v>
      </c>
      <c r="C240" s="9" t="s">
        <v>189</v>
      </c>
      <c r="D240" s="9" t="s">
        <v>35</v>
      </c>
      <c r="E240" s="9">
        <v>72</v>
      </c>
      <c r="F240" s="9">
        <v>72</v>
      </c>
      <c r="G240" s="9">
        <v>72</v>
      </c>
      <c r="H240" s="9">
        <v>7191285.1500000004</v>
      </c>
      <c r="I240" s="9"/>
      <c r="J240" s="9">
        <v>7219256.5599999996</v>
      </c>
      <c r="K240" s="9"/>
      <c r="L240" s="9">
        <v>7219256.5599999996</v>
      </c>
      <c r="M240" s="9"/>
    </row>
    <row r="241" spans="1:13" ht="42.75" x14ac:dyDescent="0.25">
      <c r="A241" s="11"/>
      <c r="B241" s="14" t="s">
        <v>192</v>
      </c>
      <c r="C241" s="9" t="s">
        <v>189</v>
      </c>
      <c r="D241" s="9" t="s">
        <v>35</v>
      </c>
      <c r="E241" s="9">
        <v>116</v>
      </c>
      <c r="F241" s="9">
        <v>116</v>
      </c>
      <c r="G241" s="9">
        <v>116</v>
      </c>
      <c r="H241" s="9">
        <v>13913767.359999999</v>
      </c>
      <c r="I241" s="9"/>
      <c r="J241" s="9">
        <v>16008252.35</v>
      </c>
      <c r="K241" s="9"/>
      <c r="L241" s="9">
        <v>16008252.35</v>
      </c>
      <c r="M241" s="9"/>
    </row>
    <row r="242" spans="1:13" ht="42.75" x14ac:dyDescent="0.25">
      <c r="A242" s="11"/>
      <c r="B242" s="14" t="s">
        <v>193</v>
      </c>
      <c r="C242" s="9" t="s">
        <v>400</v>
      </c>
      <c r="D242" s="9" t="s">
        <v>187</v>
      </c>
      <c r="E242" s="9">
        <v>5</v>
      </c>
      <c r="F242" s="9">
        <v>5</v>
      </c>
      <c r="G242" s="9">
        <v>5</v>
      </c>
      <c r="H242" s="9">
        <v>550000</v>
      </c>
      <c r="I242" s="9"/>
      <c r="J242" s="9">
        <v>550000</v>
      </c>
      <c r="K242" s="9"/>
      <c r="L242" s="9">
        <v>550000</v>
      </c>
      <c r="M242" s="9"/>
    </row>
    <row r="243" spans="1:13" ht="42.75" x14ac:dyDescent="0.25">
      <c r="A243" s="11"/>
      <c r="B243" s="14" t="s">
        <v>194</v>
      </c>
      <c r="C243" s="9" t="s">
        <v>189</v>
      </c>
      <c r="D243" s="9" t="s">
        <v>35</v>
      </c>
      <c r="E243" s="9">
        <v>26</v>
      </c>
      <c r="F243" s="9">
        <v>21</v>
      </c>
      <c r="G243" s="9">
        <v>21</v>
      </c>
      <c r="H243" s="9">
        <v>1448678.14</v>
      </c>
      <c r="I243" s="9"/>
      <c r="J243" s="9">
        <v>1488166.89</v>
      </c>
      <c r="K243" s="9"/>
      <c r="L243" s="9">
        <v>1488166.89</v>
      </c>
      <c r="M243" s="9"/>
    </row>
    <row r="244" spans="1:13" ht="42.75" x14ac:dyDescent="0.25">
      <c r="A244" s="11"/>
      <c r="B244" s="14" t="s">
        <v>195</v>
      </c>
      <c r="C244" s="9" t="s">
        <v>189</v>
      </c>
      <c r="D244" s="9" t="s">
        <v>35</v>
      </c>
      <c r="E244" s="9">
        <v>8</v>
      </c>
      <c r="F244" s="9">
        <v>8</v>
      </c>
      <c r="G244" s="9">
        <v>8</v>
      </c>
      <c r="H244" s="9">
        <v>1914434.27</v>
      </c>
      <c r="I244" s="9"/>
      <c r="J244" s="9">
        <v>809816.8</v>
      </c>
      <c r="K244" s="9"/>
      <c r="L244" s="9">
        <v>809816.8</v>
      </c>
      <c r="M244" s="9"/>
    </row>
    <row r="245" spans="1:13" ht="42.75" x14ac:dyDescent="0.25">
      <c r="A245" s="11"/>
      <c r="B245" s="14" t="s">
        <v>196</v>
      </c>
      <c r="C245" s="9" t="s">
        <v>189</v>
      </c>
      <c r="D245" s="9" t="s">
        <v>35</v>
      </c>
      <c r="E245" s="9">
        <v>9</v>
      </c>
      <c r="F245" s="9">
        <v>9</v>
      </c>
      <c r="G245" s="9">
        <v>9</v>
      </c>
      <c r="H245" s="9">
        <v>3008298.65</v>
      </c>
      <c r="I245" s="9"/>
      <c r="J245" s="9">
        <v>1902371.4</v>
      </c>
      <c r="K245" s="9"/>
      <c r="L245" s="9">
        <v>1902371.4</v>
      </c>
      <c r="M245" s="9"/>
    </row>
    <row r="246" spans="1:13" ht="42.75" x14ac:dyDescent="0.25">
      <c r="A246" s="11"/>
      <c r="B246" s="14" t="s">
        <v>197</v>
      </c>
      <c r="C246" s="9" t="s">
        <v>189</v>
      </c>
      <c r="D246" s="9" t="s">
        <v>35</v>
      </c>
      <c r="E246" s="9">
        <v>3</v>
      </c>
      <c r="F246" s="9">
        <v>3</v>
      </c>
      <c r="G246" s="9">
        <v>3</v>
      </c>
      <c r="H246" s="9">
        <v>1545909.83</v>
      </c>
      <c r="I246" s="9"/>
      <c r="J246" s="9">
        <v>790456.41</v>
      </c>
      <c r="K246" s="9"/>
      <c r="L246" s="9">
        <v>790456.41</v>
      </c>
      <c r="M246" s="9"/>
    </row>
    <row r="247" spans="1:13" ht="28.5" x14ac:dyDescent="0.25">
      <c r="A247" s="11"/>
      <c r="B247" s="14" t="s">
        <v>198</v>
      </c>
      <c r="C247" s="9" t="s">
        <v>199</v>
      </c>
      <c r="D247" s="9" t="s">
        <v>35</v>
      </c>
      <c r="E247" s="9">
        <v>19</v>
      </c>
      <c r="F247" s="9">
        <v>19</v>
      </c>
      <c r="G247" s="9">
        <v>25</v>
      </c>
      <c r="H247" s="9">
        <v>12615707</v>
      </c>
      <c r="I247" s="9"/>
      <c r="J247" s="9">
        <v>12628423</v>
      </c>
      <c r="K247" s="9"/>
      <c r="L247" s="9">
        <v>12628423</v>
      </c>
      <c r="M247" s="9"/>
    </row>
    <row r="248" spans="1:13" ht="42.75" x14ac:dyDescent="0.25">
      <c r="A248" s="11"/>
      <c r="B248" s="14" t="s">
        <v>200</v>
      </c>
      <c r="C248" s="9" t="s">
        <v>189</v>
      </c>
      <c r="D248" s="9" t="s">
        <v>35</v>
      </c>
      <c r="E248" s="9">
        <v>697</v>
      </c>
      <c r="F248" s="9">
        <v>697</v>
      </c>
      <c r="G248" s="9">
        <v>697</v>
      </c>
      <c r="H248" s="9">
        <v>8730827.4000000004</v>
      </c>
      <c r="I248" s="9"/>
      <c r="J248" s="9">
        <v>9001026.4600000009</v>
      </c>
      <c r="K248" s="9"/>
      <c r="L248" s="9">
        <v>9001026.4600000009</v>
      </c>
      <c r="M248" s="9"/>
    </row>
    <row r="249" spans="1:13" ht="42.75" x14ac:dyDescent="0.25">
      <c r="A249" s="11"/>
      <c r="B249" s="14" t="s">
        <v>201</v>
      </c>
      <c r="C249" s="9" t="s">
        <v>189</v>
      </c>
      <c r="D249" s="9" t="s">
        <v>35</v>
      </c>
      <c r="E249" s="9">
        <v>577</v>
      </c>
      <c r="F249" s="9">
        <v>577</v>
      </c>
      <c r="G249" s="9">
        <v>577</v>
      </c>
      <c r="H249" s="9">
        <v>20608591</v>
      </c>
      <c r="I249" s="9"/>
      <c r="J249" s="9">
        <v>20978392.600000001</v>
      </c>
      <c r="K249" s="9"/>
      <c r="L249" s="9">
        <v>20978392.600000001</v>
      </c>
      <c r="M249" s="9"/>
    </row>
    <row r="250" spans="1:13" ht="42.75" x14ac:dyDescent="0.25">
      <c r="A250" s="11"/>
      <c r="B250" s="14" t="s">
        <v>202</v>
      </c>
      <c r="C250" s="9" t="s">
        <v>189</v>
      </c>
      <c r="D250" s="9" t="s">
        <v>35</v>
      </c>
      <c r="E250" s="9">
        <v>54</v>
      </c>
      <c r="F250" s="9">
        <v>54</v>
      </c>
      <c r="G250" s="9">
        <v>54</v>
      </c>
      <c r="H250" s="9">
        <v>9893517</v>
      </c>
      <c r="I250" s="9"/>
      <c r="J250" s="9">
        <v>10275420.34</v>
      </c>
      <c r="K250" s="9"/>
      <c r="L250" s="9">
        <v>10275420.34</v>
      </c>
      <c r="M250" s="9"/>
    </row>
    <row r="251" spans="1:13" ht="42.75" x14ac:dyDescent="0.25">
      <c r="A251" s="11"/>
      <c r="B251" s="14" t="s">
        <v>203</v>
      </c>
      <c r="C251" s="9" t="s">
        <v>189</v>
      </c>
      <c r="D251" s="9" t="s">
        <v>35</v>
      </c>
      <c r="E251" s="9">
        <v>20</v>
      </c>
      <c r="F251" s="9">
        <v>20</v>
      </c>
      <c r="G251" s="9">
        <v>20</v>
      </c>
      <c r="H251" s="9">
        <v>9048895.5999999996</v>
      </c>
      <c r="I251" s="9"/>
      <c r="J251" s="9">
        <v>9148651.5999999996</v>
      </c>
      <c r="K251" s="9"/>
      <c r="L251" s="9">
        <v>9148651.5999999996</v>
      </c>
      <c r="M251" s="9"/>
    </row>
    <row r="252" spans="1:13" ht="42.75" x14ac:dyDescent="0.25">
      <c r="A252" s="11"/>
      <c r="B252" s="14" t="s">
        <v>204</v>
      </c>
      <c r="C252" s="9" t="s">
        <v>189</v>
      </c>
      <c r="D252" s="9" t="s">
        <v>35</v>
      </c>
      <c r="E252" s="9">
        <v>105</v>
      </c>
      <c r="F252" s="9">
        <v>105</v>
      </c>
      <c r="G252" s="9">
        <v>105</v>
      </c>
      <c r="H252" s="9">
        <v>1748702</v>
      </c>
      <c r="I252" s="9"/>
      <c r="J252" s="9">
        <v>1748702</v>
      </c>
      <c r="K252" s="9"/>
      <c r="L252" s="9">
        <v>1748702</v>
      </c>
      <c r="M252" s="9"/>
    </row>
    <row r="253" spans="1:13" ht="42.75" x14ac:dyDescent="0.25">
      <c r="A253" s="11"/>
      <c r="B253" s="14" t="s">
        <v>205</v>
      </c>
      <c r="C253" s="9" t="s">
        <v>189</v>
      </c>
      <c r="D253" s="9" t="s">
        <v>35</v>
      </c>
      <c r="E253" s="9">
        <v>159</v>
      </c>
      <c r="F253" s="9">
        <v>159</v>
      </c>
      <c r="G253" s="9">
        <v>159</v>
      </c>
      <c r="H253" s="9">
        <v>4629644</v>
      </c>
      <c r="I253" s="9"/>
      <c r="J253" s="9">
        <v>4629644</v>
      </c>
      <c r="K253" s="9"/>
      <c r="L253" s="9">
        <v>4629644</v>
      </c>
      <c r="M253" s="9"/>
    </row>
    <row r="254" spans="1:13" ht="42.75" x14ac:dyDescent="0.25">
      <c r="A254" s="11"/>
      <c r="B254" s="14" t="s">
        <v>206</v>
      </c>
      <c r="C254" s="9" t="s">
        <v>189</v>
      </c>
      <c r="D254" s="9" t="s">
        <v>35</v>
      </c>
      <c r="E254" s="9">
        <v>15</v>
      </c>
      <c r="F254" s="9">
        <v>15</v>
      </c>
      <c r="G254" s="9">
        <v>15</v>
      </c>
      <c r="H254" s="9">
        <v>1650090</v>
      </c>
      <c r="I254" s="9"/>
      <c r="J254" s="9">
        <v>1650090</v>
      </c>
      <c r="K254" s="9"/>
      <c r="L254" s="9">
        <v>1650090</v>
      </c>
      <c r="M254" s="9"/>
    </row>
    <row r="255" spans="1:13" ht="42.75" x14ac:dyDescent="0.25">
      <c r="A255" s="11"/>
      <c r="B255" s="14" t="s">
        <v>207</v>
      </c>
      <c r="C255" s="9" t="s">
        <v>189</v>
      </c>
      <c r="D255" s="9" t="s">
        <v>35</v>
      </c>
      <c r="E255" s="9">
        <v>7</v>
      </c>
      <c r="F255" s="9">
        <v>7</v>
      </c>
      <c r="G255" s="9">
        <v>7</v>
      </c>
      <c r="H255" s="9">
        <v>1967782</v>
      </c>
      <c r="I255" s="9"/>
      <c r="J255" s="9">
        <v>2062859</v>
      </c>
      <c r="K255" s="9"/>
      <c r="L255" s="9">
        <v>2062859</v>
      </c>
      <c r="M255" s="9"/>
    </row>
    <row r="256" spans="1:13" ht="42.75" x14ac:dyDescent="0.25">
      <c r="A256" s="11"/>
      <c r="B256" s="14" t="s">
        <v>208</v>
      </c>
      <c r="C256" s="9" t="s">
        <v>189</v>
      </c>
      <c r="D256" s="9" t="s">
        <v>35</v>
      </c>
      <c r="E256" s="9">
        <v>139</v>
      </c>
      <c r="F256" s="9">
        <v>139</v>
      </c>
      <c r="G256" s="9">
        <v>139</v>
      </c>
      <c r="H256" s="9">
        <v>2448031.86</v>
      </c>
      <c r="I256" s="9"/>
      <c r="J256" s="9">
        <v>2563297.6</v>
      </c>
      <c r="K256" s="9"/>
      <c r="L256" s="9">
        <v>2563297.6</v>
      </c>
      <c r="M256" s="9"/>
    </row>
    <row r="257" spans="1:13" ht="42.75" x14ac:dyDescent="0.25">
      <c r="A257" s="11"/>
      <c r="B257" s="14" t="s">
        <v>209</v>
      </c>
      <c r="C257" s="9" t="s">
        <v>189</v>
      </c>
      <c r="D257" s="9" t="s">
        <v>35</v>
      </c>
      <c r="E257" s="9">
        <v>76</v>
      </c>
      <c r="F257" s="9">
        <v>76</v>
      </c>
      <c r="G257" s="9">
        <v>76</v>
      </c>
      <c r="H257" s="9">
        <v>4297655.5999999996</v>
      </c>
      <c r="I257" s="9"/>
      <c r="J257" s="9">
        <v>5166448.84</v>
      </c>
      <c r="K257" s="9"/>
      <c r="L257" s="9">
        <v>5166448.84</v>
      </c>
      <c r="M257" s="9"/>
    </row>
    <row r="258" spans="1:13" ht="42.75" x14ac:dyDescent="0.25">
      <c r="A258" s="11"/>
      <c r="B258" s="14" t="s">
        <v>210</v>
      </c>
      <c r="C258" s="9" t="s">
        <v>189</v>
      </c>
      <c r="D258" s="9" t="s">
        <v>35</v>
      </c>
      <c r="E258" s="9">
        <v>4</v>
      </c>
      <c r="F258" s="9">
        <v>4</v>
      </c>
      <c r="G258" s="9">
        <v>4</v>
      </c>
      <c r="H258" s="9">
        <v>2133977.54</v>
      </c>
      <c r="I258" s="9"/>
      <c r="J258" s="9">
        <v>2190665.52</v>
      </c>
      <c r="K258" s="9"/>
      <c r="L258" s="9">
        <v>2190665.52</v>
      </c>
      <c r="M258" s="9"/>
    </row>
    <row r="259" spans="1:13" ht="42.75" x14ac:dyDescent="0.25">
      <c r="A259" s="11"/>
      <c r="B259" s="14" t="s">
        <v>211</v>
      </c>
      <c r="C259" s="9" t="s">
        <v>189</v>
      </c>
      <c r="D259" s="9" t="s">
        <v>35</v>
      </c>
      <c r="E259" s="9">
        <v>8</v>
      </c>
      <c r="F259" s="9">
        <v>8</v>
      </c>
      <c r="G259" s="9">
        <v>8</v>
      </c>
      <c r="H259" s="9">
        <v>4008614</v>
      </c>
      <c r="I259" s="9"/>
      <c r="J259" s="9">
        <v>3470935.04</v>
      </c>
      <c r="K259" s="9"/>
      <c r="L259" s="9">
        <v>3470935.04</v>
      </c>
      <c r="M259" s="9"/>
    </row>
    <row r="260" spans="1:13" ht="42.75" x14ac:dyDescent="0.25">
      <c r="A260" s="11"/>
      <c r="B260" s="14" t="s">
        <v>212</v>
      </c>
      <c r="C260" s="9" t="s">
        <v>189</v>
      </c>
      <c r="D260" s="9" t="s">
        <v>35</v>
      </c>
      <c r="E260" s="9">
        <v>77</v>
      </c>
      <c r="F260" s="9">
        <v>77</v>
      </c>
      <c r="G260" s="9">
        <v>77</v>
      </c>
      <c r="H260" s="9"/>
      <c r="I260" s="9"/>
      <c r="J260" s="9">
        <v>712133</v>
      </c>
      <c r="K260" s="9"/>
      <c r="L260" s="9">
        <v>712133</v>
      </c>
      <c r="M260" s="9"/>
    </row>
    <row r="261" spans="1:13" ht="42.75" x14ac:dyDescent="0.25">
      <c r="A261" s="11"/>
      <c r="B261" s="14" t="s">
        <v>213</v>
      </c>
      <c r="C261" s="9" t="s">
        <v>189</v>
      </c>
      <c r="D261" s="9" t="s">
        <v>35</v>
      </c>
      <c r="E261" s="9">
        <v>21</v>
      </c>
      <c r="F261" s="9">
        <v>21</v>
      </c>
      <c r="G261" s="9">
        <v>21</v>
      </c>
      <c r="H261" s="9"/>
      <c r="I261" s="9"/>
      <c r="J261" s="9">
        <v>541690</v>
      </c>
      <c r="K261" s="9"/>
      <c r="L261" s="9">
        <v>541690</v>
      </c>
      <c r="M261" s="9"/>
    </row>
    <row r="262" spans="1:13" ht="42.75" x14ac:dyDescent="0.25">
      <c r="A262" s="11"/>
      <c r="B262" s="14" t="s">
        <v>214</v>
      </c>
      <c r="C262" s="9" t="s">
        <v>189</v>
      </c>
      <c r="D262" s="9" t="s">
        <v>35</v>
      </c>
      <c r="E262" s="9">
        <v>5</v>
      </c>
      <c r="F262" s="9">
        <v>5</v>
      </c>
      <c r="G262" s="9">
        <v>5</v>
      </c>
      <c r="H262" s="9"/>
      <c r="I262" s="9"/>
      <c r="J262" s="9">
        <v>265177</v>
      </c>
      <c r="K262" s="9"/>
      <c r="L262" s="9">
        <v>265177</v>
      </c>
      <c r="M262" s="9"/>
    </row>
    <row r="263" spans="1:13" ht="42.75" x14ac:dyDescent="0.25">
      <c r="A263" s="11"/>
      <c r="B263" s="14" t="s">
        <v>215</v>
      </c>
      <c r="C263" s="9" t="s">
        <v>189</v>
      </c>
      <c r="D263" s="9" t="s">
        <v>35</v>
      </c>
      <c r="E263" s="9">
        <v>28</v>
      </c>
      <c r="F263" s="9">
        <v>28</v>
      </c>
      <c r="G263" s="9">
        <v>28</v>
      </c>
      <c r="H263" s="9">
        <v>1349401.13</v>
      </c>
      <c r="I263" s="9"/>
      <c r="J263" s="9">
        <v>1467256</v>
      </c>
      <c r="K263" s="9"/>
      <c r="L263" s="9">
        <v>1467256</v>
      </c>
      <c r="M263" s="9"/>
    </row>
    <row r="264" spans="1:13" ht="42.75" x14ac:dyDescent="0.25">
      <c r="A264" s="11"/>
      <c r="B264" s="14" t="s">
        <v>216</v>
      </c>
      <c r="C264" s="9" t="s">
        <v>189</v>
      </c>
      <c r="D264" s="9" t="s">
        <v>35</v>
      </c>
      <c r="E264" s="9">
        <v>7</v>
      </c>
      <c r="F264" s="9">
        <v>7</v>
      </c>
      <c r="G264" s="9">
        <v>7</v>
      </c>
      <c r="H264" s="9">
        <v>471197.09</v>
      </c>
      <c r="I264" s="9"/>
      <c r="J264" s="9">
        <v>389848.28</v>
      </c>
      <c r="K264" s="9"/>
      <c r="L264" s="9">
        <v>389848.28</v>
      </c>
      <c r="M264" s="9"/>
    </row>
    <row r="265" spans="1:13" ht="42.75" x14ac:dyDescent="0.25">
      <c r="A265" s="11"/>
      <c r="B265" s="14" t="s">
        <v>217</v>
      </c>
      <c r="C265" s="9" t="s">
        <v>189</v>
      </c>
      <c r="D265" s="9" t="s">
        <v>35</v>
      </c>
      <c r="E265" s="9">
        <v>295</v>
      </c>
      <c r="F265" s="9">
        <v>295</v>
      </c>
      <c r="G265" s="9">
        <v>295</v>
      </c>
      <c r="H265" s="9">
        <v>3198656</v>
      </c>
      <c r="I265" s="9"/>
      <c r="J265" s="9">
        <v>3218293.42</v>
      </c>
      <c r="K265" s="9"/>
      <c r="L265" s="9">
        <v>3218293.42</v>
      </c>
      <c r="M265" s="9"/>
    </row>
    <row r="266" spans="1:13" ht="42.75" x14ac:dyDescent="0.25">
      <c r="A266" s="11"/>
      <c r="B266" s="14" t="s">
        <v>218</v>
      </c>
      <c r="C266" s="9" t="s">
        <v>189</v>
      </c>
      <c r="D266" s="9" t="s">
        <v>35</v>
      </c>
      <c r="E266" s="9">
        <v>284</v>
      </c>
      <c r="F266" s="9">
        <v>284</v>
      </c>
      <c r="G266" s="9">
        <v>284</v>
      </c>
      <c r="H266" s="9">
        <v>5003815</v>
      </c>
      <c r="I266" s="9"/>
      <c r="J266" s="9">
        <v>5023445.58</v>
      </c>
      <c r="K266" s="9"/>
      <c r="L266" s="9">
        <v>5023445.58</v>
      </c>
      <c r="M266" s="9"/>
    </row>
    <row r="267" spans="1:13" ht="28.5" x14ac:dyDescent="0.25">
      <c r="A267" s="11"/>
      <c r="B267" s="14" t="s">
        <v>219</v>
      </c>
      <c r="C267" s="9" t="s">
        <v>400</v>
      </c>
      <c r="D267" s="9" t="s">
        <v>65</v>
      </c>
      <c r="E267" s="9">
        <v>1069</v>
      </c>
      <c r="F267" s="9">
        <v>1069</v>
      </c>
      <c r="G267" s="9">
        <v>1069</v>
      </c>
      <c r="H267" s="9">
        <v>16122810</v>
      </c>
      <c r="I267" s="9"/>
      <c r="J267" s="9">
        <v>16122810</v>
      </c>
      <c r="K267" s="9"/>
      <c r="L267" s="9">
        <v>16122810</v>
      </c>
      <c r="M267" s="9"/>
    </row>
    <row r="268" spans="1:13" ht="42.75" x14ac:dyDescent="0.25">
      <c r="A268" s="11"/>
      <c r="B268" s="14" t="s">
        <v>220</v>
      </c>
      <c r="C268" s="9" t="s">
        <v>189</v>
      </c>
      <c r="D268" s="9" t="s">
        <v>35</v>
      </c>
      <c r="E268" s="9">
        <v>15</v>
      </c>
      <c r="F268" s="9">
        <v>15</v>
      </c>
      <c r="G268" s="9">
        <v>15</v>
      </c>
      <c r="H268" s="9">
        <v>765521.82</v>
      </c>
      <c r="I268" s="9"/>
      <c r="J268" s="9">
        <v>601923.9</v>
      </c>
      <c r="K268" s="9"/>
      <c r="L268" s="9">
        <v>601923.9</v>
      </c>
      <c r="M268" s="9"/>
    </row>
    <row r="269" spans="1:13" ht="42.75" x14ac:dyDescent="0.25">
      <c r="A269" s="11"/>
      <c r="B269" s="14" t="s">
        <v>221</v>
      </c>
      <c r="C269" s="9" t="s">
        <v>189</v>
      </c>
      <c r="D269" s="9" t="s">
        <v>35</v>
      </c>
      <c r="E269" s="9">
        <v>8</v>
      </c>
      <c r="F269" s="9">
        <v>8</v>
      </c>
      <c r="G269" s="9">
        <v>18</v>
      </c>
      <c r="H269" s="9">
        <v>496663.63</v>
      </c>
      <c r="I269" s="9"/>
      <c r="J269" s="9">
        <v>2066672</v>
      </c>
      <c r="K269" s="9"/>
      <c r="L269" s="9">
        <v>2066672</v>
      </c>
      <c r="M269" s="9"/>
    </row>
    <row r="270" spans="1:13" ht="42.75" x14ac:dyDescent="0.25">
      <c r="A270" s="11"/>
      <c r="B270" s="14" t="s">
        <v>401</v>
      </c>
      <c r="C270" s="9" t="s">
        <v>189</v>
      </c>
      <c r="D270" s="9" t="s">
        <v>35</v>
      </c>
      <c r="E270" s="9">
        <v>10</v>
      </c>
      <c r="F270" s="9">
        <v>10</v>
      </c>
      <c r="G270" s="9">
        <v>10</v>
      </c>
      <c r="H270" s="9">
        <v>1742175.88</v>
      </c>
      <c r="I270" s="9"/>
      <c r="J270" s="9">
        <v>397111.28</v>
      </c>
      <c r="K270" s="9"/>
      <c r="L270" s="9">
        <v>397111.28</v>
      </c>
      <c r="M270" s="9"/>
    </row>
    <row r="271" spans="1:13" ht="42.75" x14ac:dyDescent="0.25">
      <c r="A271" s="11"/>
      <c r="B271" s="14" t="s">
        <v>222</v>
      </c>
      <c r="C271" s="9" t="s">
        <v>189</v>
      </c>
      <c r="D271" s="9" t="s">
        <v>35</v>
      </c>
      <c r="E271" s="9">
        <v>6</v>
      </c>
      <c r="F271" s="9">
        <v>6</v>
      </c>
      <c r="G271" s="9">
        <v>6</v>
      </c>
      <c r="H271" s="9">
        <v>438745.23</v>
      </c>
      <c r="I271" s="9"/>
      <c r="J271" s="9">
        <v>355473.66</v>
      </c>
      <c r="K271" s="9"/>
      <c r="L271" s="9">
        <v>355473.66</v>
      </c>
      <c r="M271" s="9"/>
    </row>
    <row r="272" spans="1:13" ht="42.75" x14ac:dyDescent="0.25">
      <c r="A272" s="11"/>
      <c r="B272" s="14" t="s">
        <v>402</v>
      </c>
      <c r="C272" s="9" t="s">
        <v>189</v>
      </c>
      <c r="D272" s="9" t="s">
        <v>35</v>
      </c>
      <c r="E272" s="9">
        <v>5</v>
      </c>
      <c r="F272" s="9">
        <v>5</v>
      </c>
      <c r="G272" s="9">
        <v>5</v>
      </c>
      <c r="H272" s="9">
        <v>475742.58</v>
      </c>
      <c r="I272" s="9"/>
      <c r="J272" s="9">
        <v>1083044.2</v>
      </c>
      <c r="K272" s="9"/>
      <c r="L272" s="9">
        <v>1083044.2</v>
      </c>
      <c r="M272" s="9"/>
    </row>
    <row r="273" spans="1:13" ht="42.75" x14ac:dyDescent="0.25">
      <c r="A273" s="11"/>
      <c r="B273" s="14" t="s">
        <v>403</v>
      </c>
      <c r="C273" s="9" t="s">
        <v>189</v>
      </c>
      <c r="D273" s="9" t="s">
        <v>35</v>
      </c>
      <c r="E273" s="9">
        <v>50</v>
      </c>
      <c r="F273" s="9">
        <v>55</v>
      </c>
      <c r="G273" s="9">
        <v>73</v>
      </c>
      <c r="H273" s="9">
        <v>2183176.75</v>
      </c>
      <c r="I273" s="9"/>
      <c r="J273" s="9">
        <v>2664137.85</v>
      </c>
      <c r="K273" s="9"/>
      <c r="L273" s="9">
        <v>2664137.85</v>
      </c>
      <c r="M273" s="9"/>
    </row>
    <row r="274" spans="1:13" ht="28.5" x14ac:dyDescent="0.25">
      <c r="A274" s="11"/>
      <c r="B274" s="14" t="s">
        <v>404</v>
      </c>
      <c r="C274" s="9" t="s">
        <v>223</v>
      </c>
      <c r="D274" s="9" t="s">
        <v>35</v>
      </c>
      <c r="E274" s="9"/>
      <c r="F274" s="9">
        <v>8</v>
      </c>
      <c r="G274" s="9">
        <v>14</v>
      </c>
      <c r="H274" s="9"/>
      <c r="I274" s="9"/>
      <c r="J274" s="9">
        <v>193057.33</v>
      </c>
      <c r="K274" s="9"/>
      <c r="L274" s="9">
        <v>193057.33</v>
      </c>
      <c r="M274" s="9"/>
    </row>
    <row r="275" spans="1:13" ht="42.75" x14ac:dyDescent="0.25">
      <c r="A275" s="11"/>
      <c r="B275" s="14" t="s">
        <v>224</v>
      </c>
      <c r="C275" s="9" t="s">
        <v>189</v>
      </c>
      <c r="D275" s="9" t="s">
        <v>35</v>
      </c>
      <c r="E275" s="9">
        <v>392</v>
      </c>
      <c r="F275" s="9">
        <v>392</v>
      </c>
      <c r="G275" s="9">
        <v>392</v>
      </c>
      <c r="H275" s="9"/>
      <c r="I275" s="9"/>
      <c r="J275" s="9">
        <v>3857437.19</v>
      </c>
      <c r="K275" s="9"/>
      <c r="L275" s="9">
        <v>3857437.19</v>
      </c>
      <c r="M275" s="9"/>
    </row>
    <row r="276" spans="1:13" ht="42.75" x14ac:dyDescent="0.25">
      <c r="A276" s="11"/>
      <c r="B276" s="14" t="s">
        <v>225</v>
      </c>
      <c r="C276" s="9" t="s">
        <v>189</v>
      </c>
      <c r="D276" s="9" t="s">
        <v>35</v>
      </c>
      <c r="E276" s="9">
        <v>156</v>
      </c>
      <c r="F276" s="9">
        <v>156</v>
      </c>
      <c r="G276" s="9">
        <v>156</v>
      </c>
      <c r="H276" s="9"/>
      <c r="I276" s="9"/>
      <c r="J276" s="9">
        <v>1772750.02</v>
      </c>
      <c r="K276" s="9"/>
      <c r="L276" s="9">
        <v>1772750.02</v>
      </c>
      <c r="M276" s="9"/>
    </row>
    <row r="277" spans="1:13" ht="42.75" x14ac:dyDescent="0.25">
      <c r="A277" s="11"/>
      <c r="B277" s="14" t="s">
        <v>226</v>
      </c>
      <c r="C277" s="9" t="s">
        <v>189</v>
      </c>
      <c r="D277" s="9" t="s">
        <v>35</v>
      </c>
      <c r="E277" s="9">
        <v>61</v>
      </c>
      <c r="F277" s="9">
        <v>61</v>
      </c>
      <c r="G277" s="9">
        <v>61</v>
      </c>
      <c r="H277" s="9"/>
      <c r="I277" s="9"/>
      <c r="J277" s="9">
        <v>1920587.43</v>
      </c>
      <c r="K277" s="9"/>
      <c r="L277" s="9">
        <v>1920587.43</v>
      </c>
      <c r="M277" s="9"/>
    </row>
    <row r="278" spans="1:13" ht="42.75" x14ac:dyDescent="0.25">
      <c r="A278" s="11"/>
      <c r="B278" s="14" t="s">
        <v>227</v>
      </c>
      <c r="C278" s="9" t="s">
        <v>189</v>
      </c>
      <c r="D278" s="9" t="s">
        <v>35</v>
      </c>
      <c r="E278" s="9">
        <v>24</v>
      </c>
      <c r="F278" s="9">
        <v>24</v>
      </c>
      <c r="G278" s="9">
        <v>24</v>
      </c>
      <c r="H278" s="9"/>
      <c r="I278" s="9"/>
      <c r="J278" s="9">
        <v>1672825.44</v>
      </c>
      <c r="K278" s="9"/>
      <c r="L278" s="9">
        <v>1672825.44</v>
      </c>
      <c r="M278" s="9"/>
    </row>
    <row r="279" spans="1:13" ht="38.25" x14ac:dyDescent="0.25">
      <c r="A279" s="25" t="s">
        <v>436</v>
      </c>
      <c r="B279" s="7"/>
      <c r="C279" s="10"/>
      <c r="D279" s="10"/>
      <c r="E279" s="10"/>
      <c r="F279" s="10"/>
      <c r="G279" s="10"/>
      <c r="H279" s="12">
        <f>SUM(H280)</f>
        <v>7068000</v>
      </c>
      <c r="I279" s="12">
        <f t="shared" ref="I279:M279" si="21">SUM(I280)</f>
        <v>0</v>
      </c>
      <c r="J279" s="12">
        <f t="shared" si="21"/>
        <v>7068000</v>
      </c>
      <c r="K279" s="12">
        <f t="shared" si="21"/>
        <v>0</v>
      </c>
      <c r="L279" s="12">
        <f t="shared" si="21"/>
        <v>7068000</v>
      </c>
      <c r="M279" s="12">
        <f t="shared" si="21"/>
        <v>0</v>
      </c>
    </row>
    <row r="280" spans="1:13" ht="114" x14ac:dyDescent="0.25">
      <c r="A280" s="11"/>
      <c r="B280" s="14" t="s">
        <v>228</v>
      </c>
      <c r="C280" s="9" t="s">
        <v>405</v>
      </c>
      <c r="D280" s="9" t="s">
        <v>79</v>
      </c>
      <c r="E280" s="9">
        <v>744</v>
      </c>
      <c r="F280" s="9">
        <v>744</v>
      </c>
      <c r="G280" s="9">
        <v>744</v>
      </c>
      <c r="H280" s="9">
        <v>7068000</v>
      </c>
      <c r="I280" s="9">
        <v>0</v>
      </c>
      <c r="J280" s="9">
        <v>7068000</v>
      </c>
      <c r="K280" s="9">
        <v>0</v>
      </c>
      <c r="L280" s="9">
        <v>7068000</v>
      </c>
      <c r="M280" s="9">
        <v>0</v>
      </c>
    </row>
    <row r="281" spans="1:13" ht="25.5" x14ac:dyDescent="0.25">
      <c r="A281" s="24" t="s">
        <v>437</v>
      </c>
      <c r="B281" s="7"/>
      <c r="C281" s="10"/>
      <c r="D281" s="10"/>
      <c r="E281" s="10"/>
      <c r="F281" s="10"/>
      <c r="G281" s="10"/>
      <c r="H281" s="12">
        <f t="shared" ref="H281:M281" si="22">SUM(H282:H309)</f>
        <v>78281654.260000005</v>
      </c>
      <c r="I281" s="12">
        <f t="shared" si="22"/>
        <v>0</v>
      </c>
      <c r="J281" s="12">
        <f t="shared" si="22"/>
        <v>72687164.519999996</v>
      </c>
      <c r="K281" s="12">
        <f t="shared" si="22"/>
        <v>0</v>
      </c>
      <c r="L281" s="12">
        <f t="shared" si="22"/>
        <v>72687164.519999996</v>
      </c>
      <c r="M281" s="12">
        <f t="shared" si="22"/>
        <v>0</v>
      </c>
    </row>
    <row r="282" spans="1:13" ht="57" x14ac:dyDescent="0.25">
      <c r="A282" s="11"/>
      <c r="B282" s="15" t="s">
        <v>406</v>
      </c>
      <c r="C282" s="9" t="s">
        <v>335</v>
      </c>
      <c r="D282" s="9" t="s">
        <v>151</v>
      </c>
      <c r="E282" s="9">
        <v>35</v>
      </c>
      <c r="F282" s="9">
        <v>35</v>
      </c>
      <c r="G282" s="9">
        <v>35</v>
      </c>
      <c r="H282" s="9">
        <v>150828.29999999999</v>
      </c>
      <c r="I282" s="9"/>
      <c r="J282" s="9">
        <v>150828.29999999999</v>
      </c>
      <c r="K282" s="9"/>
      <c r="L282" s="9">
        <v>150828.29999999999</v>
      </c>
      <c r="M282" s="9"/>
    </row>
    <row r="283" spans="1:13" ht="42.75" x14ac:dyDescent="0.25">
      <c r="A283" s="11"/>
      <c r="B283" s="15" t="s">
        <v>229</v>
      </c>
      <c r="C283" s="9" t="s">
        <v>336</v>
      </c>
      <c r="D283" s="9" t="s">
        <v>151</v>
      </c>
      <c r="E283" s="9">
        <v>1874</v>
      </c>
      <c r="F283" s="9">
        <v>1874</v>
      </c>
      <c r="G283" s="9">
        <v>1874</v>
      </c>
      <c r="H283" s="9">
        <v>3958562.64</v>
      </c>
      <c r="I283" s="9"/>
      <c r="J283" s="9">
        <v>3958562.64</v>
      </c>
      <c r="K283" s="9"/>
      <c r="L283" s="9">
        <v>3958562.64</v>
      </c>
      <c r="M283" s="9"/>
    </row>
    <row r="284" spans="1:13" ht="42.75" x14ac:dyDescent="0.25">
      <c r="A284" s="11"/>
      <c r="B284" s="15" t="s">
        <v>407</v>
      </c>
      <c r="C284" s="9" t="s">
        <v>337</v>
      </c>
      <c r="D284" s="9" t="s">
        <v>79</v>
      </c>
      <c r="E284" s="9">
        <v>225</v>
      </c>
      <c r="F284" s="9">
        <v>225</v>
      </c>
      <c r="G284" s="9">
        <v>225</v>
      </c>
      <c r="H284" s="9">
        <v>939125.25</v>
      </c>
      <c r="I284" s="9"/>
      <c r="J284" s="9">
        <v>939125.25</v>
      </c>
      <c r="K284" s="9"/>
      <c r="L284" s="9">
        <v>939125.25</v>
      </c>
      <c r="M284" s="9"/>
    </row>
    <row r="285" spans="1:13" ht="28.5" x14ac:dyDescent="0.25">
      <c r="A285" s="11"/>
      <c r="B285" s="15" t="s">
        <v>230</v>
      </c>
      <c r="C285" s="9" t="s">
        <v>338</v>
      </c>
      <c r="D285" s="9" t="s">
        <v>151</v>
      </c>
      <c r="E285" s="9">
        <v>190</v>
      </c>
      <c r="F285" s="9">
        <v>190</v>
      </c>
      <c r="G285" s="9">
        <v>190</v>
      </c>
      <c r="H285" s="9">
        <v>11992450.4</v>
      </c>
      <c r="I285" s="9"/>
      <c r="J285" s="9">
        <v>11992450.4</v>
      </c>
      <c r="K285" s="9"/>
      <c r="L285" s="9">
        <v>11992450.4</v>
      </c>
      <c r="M285" s="9"/>
    </row>
    <row r="286" spans="1:13" ht="28.5" x14ac:dyDescent="0.25">
      <c r="A286" s="11"/>
      <c r="B286" s="15" t="s">
        <v>231</v>
      </c>
      <c r="C286" s="9" t="s">
        <v>338</v>
      </c>
      <c r="D286" s="9" t="s">
        <v>151</v>
      </c>
      <c r="E286" s="9">
        <v>127</v>
      </c>
      <c r="F286" s="9">
        <v>127</v>
      </c>
      <c r="G286" s="9">
        <v>127</v>
      </c>
      <c r="H286" s="9">
        <v>8498739.6799999997</v>
      </c>
      <c r="I286" s="9"/>
      <c r="J286" s="9">
        <v>8498739.6799999997</v>
      </c>
      <c r="K286" s="9"/>
      <c r="L286" s="9">
        <v>8498739.6799999997</v>
      </c>
      <c r="M286" s="9"/>
    </row>
    <row r="287" spans="1:13" ht="42.75" x14ac:dyDescent="0.25">
      <c r="A287" s="11"/>
      <c r="B287" s="15" t="s">
        <v>232</v>
      </c>
      <c r="C287" s="9" t="s">
        <v>336</v>
      </c>
      <c r="D287" s="9" t="s">
        <v>151</v>
      </c>
      <c r="E287" s="9">
        <v>736</v>
      </c>
      <c r="F287" s="9">
        <v>736</v>
      </c>
      <c r="G287" s="9">
        <v>736</v>
      </c>
      <c r="H287" s="9">
        <v>3600202.88</v>
      </c>
      <c r="I287" s="9"/>
      <c r="J287" s="9">
        <v>3600202.88</v>
      </c>
      <c r="K287" s="9"/>
      <c r="L287" s="9">
        <v>3600202.88</v>
      </c>
      <c r="M287" s="9"/>
    </row>
    <row r="288" spans="1:13" ht="28.5" x14ac:dyDescent="0.25">
      <c r="A288" s="11"/>
      <c r="B288" s="15" t="s">
        <v>233</v>
      </c>
      <c r="C288" s="9" t="s">
        <v>338</v>
      </c>
      <c r="D288" s="9" t="s">
        <v>151</v>
      </c>
      <c r="E288" s="9">
        <v>182</v>
      </c>
      <c r="F288" s="9">
        <v>182</v>
      </c>
      <c r="G288" s="9">
        <v>182</v>
      </c>
      <c r="H288" s="9">
        <v>7587447.1399999997</v>
      </c>
      <c r="I288" s="9"/>
      <c r="J288" s="9">
        <v>7587447.1399999997</v>
      </c>
      <c r="K288" s="9"/>
      <c r="L288" s="9">
        <v>7587447.1399999997</v>
      </c>
      <c r="M288" s="9"/>
    </row>
    <row r="289" spans="1:13" ht="57" x14ac:dyDescent="0.25">
      <c r="A289" s="11"/>
      <c r="B289" s="15" t="s">
        <v>234</v>
      </c>
      <c r="C289" s="9" t="s">
        <v>339</v>
      </c>
      <c r="D289" s="9" t="s">
        <v>235</v>
      </c>
      <c r="E289" s="9">
        <v>1208700</v>
      </c>
      <c r="F289" s="9">
        <v>1208700</v>
      </c>
      <c r="G289" s="9">
        <v>1208700</v>
      </c>
      <c r="H289" s="9">
        <v>24848414.91</v>
      </c>
      <c r="I289" s="9"/>
      <c r="J289" s="9">
        <v>18852420.16</v>
      </c>
      <c r="K289" s="9"/>
      <c r="L289" s="9">
        <v>18852420.16</v>
      </c>
      <c r="M289" s="9"/>
    </row>
    <row r="290" spans="1:13" ht="28.5" x14ac:dyDescent="0.25">
      <c r="A290" s="11"/>
      <c r="B290" s="15" t="s">
        <v>236</v>
      </c>
      <c r="C290" s="9" t="s">
        <v>338</v>
      </c>
      <c r="D290" s="9" t="s">
        <v>151</v>
      </c>
      <c r="E290" s="9">
        <v>190</v>
      </c>
      <c r="F290" s="9">
        <v>192</v>
      </c>
      <c r="G290" s="9">
        <v>192</v>
      </c>
      <c r="H290" s="9">
        <v>8914322.3100000005</v>
      </c>
      <c r="I290" s="9"/>
      <c r="J290" s="9">
        <v>9010016.7799999993</v>
      </c>
      <c r="K290" s="9"/>
      <c r="L290" s="9">
        <v>9010016.7799999993</v>
      </c>
      <c r="M290" s="9"/>
    </row>
    <row r="291" spans="1:13" ht="28.5" x14ac:dyDescent="0.25">
      <c r="A291" s="11"/>
      <c r="B291" s="15" t="s">
        <v>237</v>
      </c>
      <c r="C291" s="9" t="s">
        <v>340</v>
      </c>
      <c r="D291" s="9" t="s">
        <v>235</v>
      </c>
      <c r="E291" s="9">
        <v>230</v>
      </c>
      <c r="F291" s="9">
        <v>3.0529999999999999</v>
      </c>
      <c r="G291" s="9">
        <v>3.0529999999999999</v>
      </c>
      <c r="H291" s="9">
        <v>1700000</v>
      </c>
      <c r="I291" s="9"/>
      <c r="J291" s="9">
        <v>290442.74</v>
      </c>
      <c r="K291" s="9"/>
      <c r="L291" s="9">
        <v>290442.74</v>
      </c>
      <c r="M291" s="9"/>
    </row>
    <row r="292" spans="1:13" ht="85.5" x14ac:dyDescent="0.25">
      <c r="A292" s="11"/>
      <c r="B292" s="15" t="s">
        <v>238</v>
      </c>
      <c r="C292" s="9" t="s">
        <v>341</v>
      </c>
      <c r="D292" s="9" t="s">
        <v>235</v>
      </c>
      <c r="E292" s="9">
        <v>629.79999999999995</v>
      </c>
      <c r="F292" s="9">
        <v>652.79999999999995</v>
      </c>
      <c r="G292" s="9">
        <v>652.79999999999995</v>
      </c>
      <c r="H292" s="9">
        <v>125960</v>
      </c>
      <c r="I292" s="9"/>
      <c r="J292" s="9">
        <v>130560</v>
      </c>
      <c r="K292" s="9"/>
      <c r="L292" s="9">
        <v>130560</v>
      </c>
      <c r="M292" s="9"/>
    </row>
    <row r="293" spans="1:13" ht="42.75" x14ac:dyDescent="0.25">
      <c r="A293" s="11"/>
      <c r="B293" s="15" t="s">
        <v>239</v>
      </c>
      <c r="C293" s="9" t="s">
        <v>342</v>
      </c>
      <c r="D293" s="9" t="s">
        <v>240</v>
      </c>
      <c r="E293" s="9">
        <v>2779.2</v>
      </c>
      <c r="F293" s="9">
        <v>2842.9</v>
      </c>
      <c r="G293" s="9">
        <v>2842.9</v>
      </c>
      <c r="H293" s="9">
        <v>1681416</v>
      </c>
      <c r="I293" s="9"/>
      <c r="J293" s="9">
        <v>1719954.5</v>
      </c>
      <c r="K293" s="9"/>
      <c r="L293" s="9">
        <v>1719954.5</v>
      </c>
      <c r="M293" s="9"/>
    </row>
    <row r="294" spans="1:13" ht="42.75" x14ac:dyDescent="0.25">
      <c r="A294" s="11"/>
      <c r="B294" s="15" t="s">
        <v>241</v>
      </c>
      <c r="C294" s="9" t="s">
        <v>342</v>
      </c>
      <c r="D294" s="9" t="s">
        <v>240</v>
      </c>
      <c r="E294" s="9">
        <v>10722.4</v>
      </c>
      <c r="F294" s="9">
        <v>11104.1</v>
      </c>
      <c r="G294" s="9">
        <v>11104.1</v>
      </c>
      <c r="H294" s="9">
        <v>3055884</v>
      </c>
      <c r="I294" s="9"/>
      <c r="J294" s="9">
        <v>3164668.5</v>
      </c>
      <c r="K294" s="9"/>
      <c r="L294" s="9">
        <v>3164668.5</v>
      </c>
      <c r="M294" s="9"/>
    </row>
    <row r="295" spans="1:13" ht="71.25" x14ac:dyDescent="0.25">
      <c r="A295" s="11"/>
      <c r="B295" s="15" t="s">
        <v>242</v>
      </c>
      <c r="C295" s="9" t="s">
        <v>343</v>
      </c>
      <c r="D295" s="9" t="s">
        <v>151</v>
      </c>
      <c r="E295" s="9">
        <v>345</v>
      </c>
      <c r="F295" s="9">
        <v>372</v>
      </c>
      <c r="G295" s="9">
        <v>372</v>
      </c>
      <c r="H295" s="9">
        <v>229425</v>
      </c>
      <c r="I295" s="9"/>
      <c r="J295" s="9">
        <v>247380</v>
      </c>
      <c r="K295" s="9"/>
      <c r="L295" s="9">
        <v>247380</v>
      </c>
      <c r="M295" s="9"/>
    </row>
    <row r="296" spans="1:13" ht="85.5" x14ac:dyDescent="0.25">
      <c r="A296" s="11"/>
      <c r="B296" s="15" t="s">
        <v>243</v>
      </c>
      <c r="C296" s="9" t="s">
        <v>344</v>
      </c>
      <c r="D296" s="9" t="s">
        <v>151</v>
      </c>
      <c r="E296" s="9">
        <v>108</v>
      </c>
      <c r="F296" s="9">
        <v>115</v>
      </c>
      <c r="G296" s="9">
        <v>115</v>
      </c>
      <c r="H296" s="9">
        <v>78300</v>
      </c>
      <c r="I296" s="9"/>
      <c r="J296" s="9">
        <v>83375</v>
      </c>
      <c r="K296" s="9"/>
      <c r="L296" s="9">
        <v>83375</v>
      </c>
      <c r="M296" s="9"/>
    </row>
    <row r="297" spans="1:13" ht="42.75" x14ac:dyDescent="0.25">
      <c r="A297" s="11"/>
      <c r="B297" s="15" t="s">
        <v>244</v>
      </c>
      <c r="C297" s="9" t="s">
        <v>345</v>
      </c>
      <c r="D297" s="9" t="s">
        <v>151</v>
      </c>
      <c r="E297" s="9">
        <v>2350</v>
      </c>
      <c r="F297" s="9">
        <v>12877</v>
      </c>
      <c r="G297" s="9">
        <v>12877</v>
      </c>
      <c r="H297" s="9">
        <v>4465</v>
      </c>
      <c r="I297" s="9"/>
      <c r="J297" s="9">
        <v>24466.3</v>
      </c>
      <c r="K297" s="9"/>
      <c r="L297" s="9">
        <v>24466.3</v>
      </c>
      <c r="M297" s="9"/>
    </row>
    <row r="298" spans="1:13" ht="57" x14ac:dyDescent="0.25">
      <c r="A298" s="11"/>
      <c r="B298" s="15" t="s">
        <v>245</v>
      </c>
      <c r="C298" s="9" t="s">
        <v>346</v>
      </c>
      <c r="D298" s="9" t="s">
        <v>151</v>
      </c>
      <c r="E298" s="9">
        <v>111</v>
      </c>
      <c r="F298" s="9">
        <v>127</v>
      </c>
      <c r="G298" s="9">
        <v>127</v>
      </c>
      <c r="H298" s="9">
        <v>317460</v>
      </c>
      <c r="I298" s="9"/>
      <c r="J298" s="9">
        <v>363220</v>
      </c>
      <c r="K298" s="9"/>
      <c r="L298" s="9">
        <v>363220</v>
      </c>
      <c r="M298" s="9"/>
    </row>
    <row r="299" spans="1:13" ht="28.5" x14ac:dyDescent="0.25">
      <c r="A299" s="11"/>
      <c r="B299" s="15" t="s">
        <v>246</v>
      </c>
      <c r="C299" s="9" t="s">
        <v>347</v>
      </c>
      <c r="D299" s="9" t="s">
        <v>247</v>
      </c>
      <c r="E299" s="9">
        <v>68.849999999999994</v>
      </c>
      <c r="F299" s="9">
        <v>76.45</v>
      </c>
      <c r="G299" s="9">
        <v>76.45</v>
      </c>
      <c r="H299" s="9">
        <v>598650.75</v>
      </c>
      <c r="I299" s="9"/>
      <c r="J299" s="9">
        <v>664732.75</v>
      </c>
      <c r="K299" s="9"/>
      <c r="L299" s="9">
        <v>664732.75</v>
      </c>
      <c r="M299" s="9"/>
    </row>
    <row r="300" spans="1:13" ht="42.75" x14ac:dyDescent="0.25">
      <c r="A300" s="11"/>
      <c r="B300" s="15" t="s">
        <v>248</v>
      </c>
      <c r="C300" s="9" t="s">
        <v>342</v>
      </c>
      <c r="D300" s="9" t="s">
        <v>247</v>
      </c>
      <c r="E300" s="9"/>
      <c r="F300" s="9">
        <v>0.9</v>
      </c>
      <c r="G300" s="9">
        <v>0.9</v>
      </c>
      <c r="H300" s="9"/>
      <c r="I300" s="9"/>
      <c r="J300" s="9">
        <v>63000</v>
      </c>
      <c r="K300" s="9"/>
      <c r="L300" s="9">
        <v>63000</v>
      </c>
      <c r="M300" s="9"/>
    </row>
    <row r="301" spans="1:13" ht="42.75" x14ac:dyDescent="0.25">
      <c r="A301" s="11"/>
      <c r="B301" s="15" t="s">
        <v>249</v>
      </c>
      <c r="C301" s="9" t="s">
        <v>348</v>
      </c>
      <c r="D301" s="9" t="s">
        <v>235</v>
      </c>
      <c r="E301" s="9"/>
      <c r="F301" s="9">
        <v>234.48</v>
      </c>
      <c r="G301" s="9">
        <v>234.48</v>
      </c>
      <c r="H301" s="9"/>
      <c r="I301" s="9"/>
      <c r="J301" s="9">
        <v>454842</v>
      </c>
      <c r="K301" s="9"/>
      <c r="L301" s="9">
        <v>454842</v>
      </c>
      <c r="M301" s="9"/>
    </row>
    <row r="302" spans="1:13" x14ac:dyDescent="0.25">
      <c r="A302" s="11"/>
      <c r="B302" s="15" t="s">
        <v>250</v>
      </c>
      <c r="C302" s="9" t="s">
        <v>349</v>
      </c>
      <c r="D302" s="9" t="s">
        <v>235</v>
      </c>
      <c r="E302" s="9"/>
      <c r="F302" s="9">
        <v>28.9</v>
      </c>
      <c r="G302" s="9">
        <v>28.9</v>
      </c>
      <c r="H302" s="9"/>
      <c r="I302" s="9"/>
      <c r="J302" s="9">
        <v>59823</v>
      </c>
      <c r="K302" s="9"/>
      <c r="L302" s="9">
        <v>59823</v>
      </c>
      <c r="M302" s="9"/>
    </row>
    <row r="303" spans="1:13" ht="28.5" x14ac:dyDescent="0.25">
      <c r="A303" s="11"/>
      <c r="B303" s="15" t="s">
        <v>251</v>
      </c>
      <c r="C303" s="9" t="s">
        <v>350</v>
      </c>
      <c r="D303" s="9" t="s">
        <v>235</v>
      </c>
      <c r="E303" s="9"/>
      <c r="F303" s="9">
        <v>8.8000000000000007</v>
      </c>
      <c r="G303" s="9">
        <v>8.8000000000000007</v>
      </c>
      <c r="H303" s="9"/>
      <c r="I303" s="9"/>
      <c r="J303" s="9">
        <v>106480</v>
      </c>
      <c r="K303" s="9"/>
      <c r="L303" s="9">
        <v>106480</v>
      </c>
      <c r="M303" s="9"/>
    </row>
    <row r="304" spans="1:13" ht="28.5" x14ac:dyDescent="0.25">
      <c r="A304" s="11"/>
      <c r="B304" s="15" t="s">
        <v>252</v>
      </c>
      <c r="C304" s="9" t="s">
        <v>351</v>
      </c>
      <c r="D304" s="9" t="s">
        <v>235</v>
      </c>
      <c r="E304" s="9"/>
      <c r="F304" s="9">
        <v>39.04</v>
      </c>
      <c r="G304" s="9">
        <v>39.04</v>
      </c>
      <c r="H304" s="9"/>
      <c r="I304" s="9"/>
      <c r="J304" s="9">
        <v>73004.800000000003</v>
      </c>
      <c r="K304" s="9"/>
      <c r="L304" s="9">
        <v>73004.800000000003</v>
      </c>
      <c r="M304" s="9"/>
    </row>
    <row r="305" spans="1:13" x14ac:dyDescent="0.25">
      <c r="A305" s="11"/>
      <c r="B305" s="15" t="s">
        <v>253</v>
      </c>
      <c r="C305" s="9" t="s">
        <v>352</v>
      </c>
      <c r="D305" s="9" t="s">
        <v>254</v>
      </c>
      <c r="E305" s="9"/>
      <c r="F305" s="9">
        <v>125.5</v>
      </c>
      <c r="G305" s="9">
        <v>125.5</v>
      </c>
      <c r="H305" s="9"/>
      <c r="I305" s="9"/>
      <c r="J305" s="9"/>
      <c r="K305" s="9"/>
      <c r="L305" s="9"/>
      <c r="M305" s="9"/>
    </row>
    <row r="306" spans="1:13" x14ac:dyDescent="0.25">
      <c r="A306" s="11"/>
      <c r="B306" s="15"/>
      <c r="C306" s="9" t="s">
        <v>353</v>
      </c>
      <c r="D306" s="9" t="s">
        <v>255</v>
      </c>
      <c r="E306" s="9"/>
      <c r="F306" s="9">
        <v>1517.9</v>
      </c>
      <c r="G306" s="9">
        <v>1517.9</v>
      </c>
      <c r="H306" s="9"/>
      <c r="I306" s="9"/>
      <c r="J306" s="9">
        <v>568938.5</v>
      </c>
      <c r="K306" s="9"/>
      <c r="L306" s="9">
        <v>568938.5</v>
      </c>
      <c r="M306" s="9"/>
    </row>
    <row r="307" spans="1:13" x14ac:dyDescent="0.25">
      <c r="A307" s="11"/>
      <c r="B307" s="15" t="s">
        <v>256</v>
      </c>
      <c r="C307" s="9" t="s">
        <v>352</v>
      </c>
      <c r="D307" s="9" t="s">
        <v>254</v>
      </c>
      <c r="E307" s="9"/>
      <c r="F307" s="9">
        <v>17.7</v>
      </c>
      <c r="G307" s="9">
        <v>17.7</v>
      </c>
      <c r="H307" s="9"/>
      <c r="I307" s="9"/>
      <c r="J307" s="9"/>
      <c r="K307" s="9"/>
      <c r="L307" s="9"/>
      <c r="M307" s="9"/>
    </row>
    <row r="308" spans="1:13" x14ac:dyDescent="0.25">
      <c r="A308" s="11"/>
      <c r="B308" s="15"/>
      <c r="C308" s="9" t="s">
        <v>353</v>
      </c>
      <c r="D308" s="9" t="s">
        <v>255</v>
      </c>
      <c r="E308" s="9"/>
      <c r="F308" s="9">
        <v>968.04</v>
      </c>
      <c r="G308" s="9">
        <v>968.04</v>
      </c>
      <c r="H308" s="9"/>
      <c r="I308" s="9"/>
      <c r="J308" s="9">
        <v>77443.199999999997</v>
      </c>
      <c r="K308" s="9"/>
      <c r="L308" s="9">
        <v>77443.199999999997</v>
      </c>
      <c r="M308" s="9"/>
    </row>
    <row r="309" spans="1:13" x14ac:dyDescent="0.25">
      <c r="A309" s="11"/>
      <c r="B309" s="15" t="s">
        <v>257</v>
      </c>
      <c r="C309" s="9" t="s">
        <v>354</v>
      </c>
      <c r="D309" s="9" t="s">
        <v>235</v>
      </c>
      <c r="E309" s="9"/>
      <c r="F309" s="9">
        <v>6.3</v>
      </c>
      <c r="G309" s="9">
        <v>6.3</v>
      </c>
      <c r="H309" s="9"/>
      <c r="I309" s="9"/>
      <c r="J309" s="9">
        <v>5040</v>
      </c>
      <c r="K309" s="9"/>
      <c r="L309" s="9">
        <v>5040</v>
      </c>
      <c r="M309" s="9"/>
    </row>
    <row r="310" spans="1:13" ht="38.25" x14ac:dyDescent="0.25">
      <c r="A310" s="25" t="s">
        <v>438</v>
      </c>
      <c r="B310" s="7"/>
      <c r="C310" s="10" t="s">
        <v>353</v>
      </c>
      <c r="D310" s="10" t="s">
        <v>255</v>
      </c>
      <c r="E310" s="10"/>
      <c r="F310" s="10">
        <v>1517.9</v>
      </c>
      <c r="G310" s="10">
        <v>1517.9</v>
      </c>
      <c r="H310" s="12"/>
      <c r="I310" s="12"/>
      <c r="J310" s="12">
        <v>568938.5</v>
      </c>
      <c r="K310" s="12"/>
      <c r="L310" s="12">
        <v>568938.5</v>
      </c>
      <c r="M310" s="12"/>
    </row>
    <row r="311" spans="1:13" x14ac:dyDescent="0.25">
      <c r="A311" s="11"/>
      <c r="B311" s="14" t="s">
        <v>256</v>
      </c>
      <c r="C311" s="9" t="s">
        <v>352</v>
      </c>
      <c r="D311" s="9" t="s">
        <v>254</v>
      </c>
      <c r="E311" s="9"/>
      <c r="F311" s="9">
        <v>17.7</v>
      </c>
      <c r="G311" s="9">
        <v>17.7</v>
      </c>
      <c r="H311" s="9"/>
      <c r="I311" s="9"/>
      <c r="J311" s="9"/>
      <c r="K311" s="9"/>
      <c r="L311" s="9"/>
      <c r="M311" s="9"/>
    </row>
    <row r="312" spans="1:13" ht="25.5" x14ac:dyDescent="0.25">
      <c r="A312" s="25" t="s">
        <v>439</v>
      </c>
      <c r="B312" s="7"/>
      <c r="C312" s="10" t="s">
        <v>353</v>
      </c>
      <c r="D312" s="10" t="s">
        <v>255</v>
      </c>
      <c r="E312" s="10"/>
      <c r="F312" s="10">
        <v>968.04</v>
      </c>
      <c r="G312" s="10">
        <v>968.04</v>
      </c>
      <c r="H312" s="12"/>
      <c r="I312" s="12"/>
      <c r="J312" s="12">
        <v>77443.199999999997</v>
      </c>
      <c r="K312" s="12"/>
      <c r="L312" s="12">
        <v>77443.199999999997</v>
      </c>
      <c r="M312" s="12"/>
    </row>
    <row r="313" spans="1:13" x14ac:dyDescent="0.25">
      <c r="A313" s="11"/>
      <c r="B313" s="14" t="s">
        <v>257</v>
      </c>
      <c r="C313" s="9" t="s">
        <v>354</v>
      </c>
      <c r="D313" s="9" t="s">
        <v>235</v>
      </c>
      <c r="E313" s="9"/>
      <c r="F313" s="9">
        <v>6.3</v>
      </c>
      <c r="G313" s="9">
        <v>6.3</v>
      </c>
      <c r="H313" s="9"/>
      <c r="I313" s="9"/>
      <c r="J313" s="9">
        <v>5040</v>
      </c>
      <c r="K313" s="9"/>
      <c r="L313" s="9">
        <v>5040</v>
      </c>
      <c r="M313" s="9"/>
    </row>
    <row r="314" spans="1:13" ht="185.25" x14ac:dyDescent="0.25">
      <c r="A314" s="11"/>
      <c r="B314" s="14" t="s">
        <v>408</v>
      </c>
      <c r="C314" s="9" t="s">
        <v>152</v>
      </c>
      <c r="D314" s="9" t="s">
        <v>54</v>
      </c>
      <c r="E314" s="9">
        <v>1902</v>
      </c>
      <c r="F314" s="9">
        <v>2417</v>
      </c>
      <c r="G314" s="9">
        <v>2373</v>
      </c>
      <c r="H314" s="9">
        <v>5841067.0199999996</v>
      </c>
      <c r="I314" s="9"/>
      <c r="J314" s="9">
        <v>6620567.0199999996</v>
      </c>
      <c r="K314" s="9"/>
      <c r="L314" s="9">
        <v>6620567.0199999996</v>
      </c>
      <c r="M314" s="9"/>
    </row>
    <row r="315" spans="1:13" ht="185.25" x14ac:dyDescent="0.25">
      <c r="A315" s="11"/>
      <c r="B315" s="14" t="s">
        <v>153</v>
      </c>
      <c r="C315" s="9" t="s">
        <v>152</v>
      </c>
      <c r="D315" s="9" t="s">
        <v>54</v>
      </c>
      <c r="E315" s="9">
        <v>18</v>
      </c>
      <c r="F315" s="9">
        <v>18</v>
      </c>
      <c r="G315" s="9">
        <v>18</v>
      </c>
      <c r="H315" s="9">
        <v>465924.32</v>
      </c>
      <c r="I315" s="9"/>
      <c r="J315" s="9">
        <v>465924.32</v>
      </c>
      <c r="K315" s="9"/>
      <c r="L315" s="9">
        <v>465924.32</v>
      </c>
      <c r="M315" s="9"/>
    </row>
    <row r="316" spans="1:13" ht="185.25" x14ac:dyDescent="0.25">
      <c r="A316" s="11"/>
      <c r="B316" s="14" t="s">
        <v>154</v>
      </c>
      <c r="C316" s="9" t="s">
        <v>152</v>
      </c>
      <c r="D316" s="9" t="s">
        <v>54</v>
      </c>
      <c r="E316" s="9">
        <v>132</v>
      </c>
      <c r="F316" s="9">
        <v>132</v>
      </c>
      <c r="G316" s="9">
        <v>132</v>
      </c>
      <c r="H316" s="9">
        <v>608886.53</v>
      </c>
      <c r="I316" s="9"/>
      <c r="J316" s="9">
        <v>608886.53</v>
      </c>
      <c r="K316" s="9"/>
      <c r="L316" s="9">
        <v>608886.53</v>
      </c>
      <c r="M316" s="9"/>
    </row>
    <row r="317" spans="1:13" ht="42.75" x14ac:dyDescent="0.25">
      <c r="A317" s="11"/>
      <c r="B317" s="14" t="s">
        <v>155</v>
      </c>
      <c r="C317" s="9" t="s">
        <v>156</v>
      </c>
      <c r="D317" s="9" t="s">
        <v>54</v>
      </c>
      <c r="E317" s="9">
        <v>855</v>
      </c>
      <c r="F317" s="9">
        <v>856</v>
      </c>
      <c r="G317" s="9">
        <v>857</v>
      </c>
      <c r="H317" s="9">
        <v>1522485.36</v>
      </c>
      <c r="I317" s="9"/>
      <c r="J317" s="9">
        <v>1515817.36</v>
      </c>
      <c r="K317" s="9"/>
      <c r="L317" s="9">
        <v>1515817.36</v>
      </c>
      <c r="M317" s="9"/>
    </row>
    <row r="318" spans="1:13" ht="57" x14ac:dyDescent="0.25">
      <c r="A318" s="11"/>
      <c r="B318" s="14" t="s">
        <v>157</v>
      </c>
      <c r="C318" s="9" t="s">
        <v>158</v>
      </c>
      <c r="D318" s="9" t="s">
        <v>79</v>
      </c>
      <c r="E318" s="9">
        <v>1881</v>
      </c>
      <c r="F318" s="9">
        <v>1657</v>
      </c>
      <c r="G318" s="9">
        <v>1667</v>
      </c>
      <c r="H318" s="9">
        <v>8265000</v>
      </c>
      <c r="I318" s="9"/>
      <c r="J318" s="9">
        <v>8298546</v>
      </c>
      <c r="K318" s="9"/>
      <c r="L318" s="9">
        <v>8298546</v>
      </c>
      <c r="M318" s="9"/>
    </row>
    <row r="319" spans="1:13" ht="199.5" x14ac:dyDescent="0.25">
      <c r="A319" s="11"/>
      <c r="B319" s="14" t="s">
        <v>159</v>
      </c>
      <c r="C319" s="9" t="s">
        <v>160</v>
      </c>
      <c r="D319" s="9" t="s">
        <v>54</v>
      </c>
      <c r="E319" s="9">
        <v>363</v>
      </c>
      <c r="F319" s="9">
        <v>362</v>
      </c>
      <c r="G319" s="9">
        <v>362</v>
      </c>
      <c r="H319" s="9">
        <v>363000</v>
      </c>
      <c r="I319" s="9"/>
      <c r="J319" s="9">
        <v>362000</v>
      </c>
      <c r="K319" s="9"/>
      <c r="L319" s="9">
        <v>362000</v>
      </c>
      <c r="M319" s="9"/>
    </row>
    <row r="320" spans="1:13" ht="199.5" x14ac:dyDescent="0.25">
      <c r="A320" s="11"/>
      <c r="B320" s="14" t="s">
        <v>161</v>
      </c>
      <c r="C320" s="9" t="s">
        <v>160</v>
      </c>
      <c r="D320" s="9" t="s">
        <v>54</v>
      </c>
      <c r="E320" s="9">
        <v>12</v>
      </c>
      <c r="F320" s="9">
        <v>12</v>
      </c>
      <c r="G320" s="9">
        <v>12</v>
      </c>
      <c r="H320" s="9">
        <v>12000</v>
      </c>
      <c r="I320" s="9"/>
      <c r="J320" s="9">
        <v>12000</v>
      </c>
      <c r="K320" s="9"/>
      <c r="L320" s="9">
        <v>12000</v>
      </c>
      <c r="M320" s="9"/>
    </row>
    <row r="321" spans="1:13" ht="199.5" x14ac:dyDescent="0.25">
      <c r="A321" s="11"/>
      <c r="B321" s="14" t="s">
        <v>162</v>
      </c>
      <c r="C321" s="9" t="s">
        <v>160</v>
      </c>
      <c r="D321" s="9" t="s">
        <v>54</v>
      </c>
      <c r="E321" s="9">
        <v>15</v>
      </c>
      <c r="F321" s="9">
        <v>15</v>
      </c>
      <c r="G321" s="9">
        <v>15</v>
      </c>
      <c r="H321" s="9">
        <v>15000</v>
      </c>
      <c r="I321" s="9"/>
      <c r="J321" s="9">
        <v>15000</v>
      </c>
      <c r="K321" s="9"/>
      <c r="L321" s="9">
        <v>15000</v>
      </c>
      <c r="M321" s="9"/>
    </row>
    <row r="322" spans="1:13" ht="199.5" x14ac:dyDescent="0.25">
      <c r="A322" s="11"/>
      <c r="B322" s="14" t="s">
        <v>163</v>
      </c>
      <c r="C322" s="9" t="s">
        <v>160</v>
      </c>
      <c r="D322" s="9" t="s">
        <v>54</v>
      </c>
      <c r="E322" s="9">
        <v>5</v>
      </c>
      <c r="F322" s="9">
        <v>6</v>
      </c>
      <c r="G322" s="9">
        <v>6</v>
      </c>
      <c r="H322" s="9">
        <v>25000</v>
      </c>
      <c r="I322" s="9"/>
      <c r="J322" s="9">
        <v>30000</v>
      </c>
      <c r="K322" s="9"/>
      <c r="L322" s="9">
        <v>30000</v>
      </c>
      <c r="M322" s="9"/>
    </row>
    <row r="323" spans="1:13" ht="171" x14ac:dyDescent="0.25">
      <c r="A323" s="11"/>
      <c r="B323" s="14" t="s">
        <v>164</v>
      </c>
      <c r="C323" s="9" t="s">
        <v>409</v>
      </c>
      <c r="D323" s="9" t="s">
        <v>165</v>
      </c>
      <c r="E323" s="9">
        <v>463.79</v>
      </c>
      <c r="F323" s="9">
        <v>450.14</v>
      </c>
      <c r="G323" s="9">
        <v>450.14</v>
      </c>
      <c r="H323" s="9">
        <v>1218912.6499999999</v>
      </c>
      <c r="I323" s="9"/>
      <c r="J323" s="9">
        <v>1216912.6499999999</v>
      </c>
      <c r="K323" s="9"/>
      <c r="L323" s="9">
        <v>1216912.6499999999</v>
      </c>
      <c r="M323" s="9"/>
    </row>
    <row r="324" spans="1:13" ht="199.5" x14ac:dyDescent="0.25">
      <c r="A324" s="11"/>
      <c r="B324" s="14" t="s">
        <v>166</v>
      </c>
      <c r="C324" s="9" t="s">
        <v>160</v>
      </c>
      <c r="D324" s="9" t="s">
        <v>54</v>
      </c>
      <c r="E324" s="9">
        <v>3</v>
      </c>
      <c r="F324" s="9">
        <v>4</v>
      </c>
      <c r="G324" s="9">
        <v>4</v>
      </c>
      <c r="H324" s="9">
        <v>9000</v>
      </c>
      <c r="I324" s="9"/>
      <c r="J324" s="9">
        <v>12000</v>
      </c>
      <c r="K324" s="9"/>
      <c r="L324" s="9">
        <v>12000</v>
      </c>
      <c r="M324" s="9"/>
    </row>
    <row r="325" spans="1:13" ht="199.5" x14ac:dyDescent="0.25">
      <c r="A325" s="11"/>
      <c r="B325" s="14" t="s">
        <v>167</v>
      </c>
      <c r="C325" s="9" t="s">
        <v>160</v>
      </c>
      <c r="D325" s="9" t="s">
        <v>54</v>
      </c>
      <c r="E325" s="9">
        <v>5</v>
      </c>
      <c r="F325" s="9">
        <v>10</v>
      </c>
      <c r="G325" s="9">
        <v>10</v>
      </c>
      <c r="H325" s="9">
        <v>50000</v>
      </c>
      <c r="I325" s="9"/>
      <c r="J325" s="9">
        <v>50000</v>
      </c>
      <c r="K325" s="9"/>
      <c r="L325" s="9">
        <v>50000</v>
      </c>
      <c r="M325" s="9"/>
    </row>
    <row r="326" spans="1:13" ht="142.5" x14ac:dyDescent="0.25">
      <c r="A326" s="11"/>
      <c r="B326" s="14" t="s">
        <v>168</v>
      </c>
      <c r="C326" s="9" t="s">
        <v>169</v>
      </c>
      <c r="D326" s="9" t="s">
        <v>54</v>
      </c>
      <c r="E326" s="9">
        <v>90</v>
      </c>
      <c r="F326" s="9">
        <v>95</v>
      </c>
      <c r="G326" s="9">
        <v>114</v>
      </c>
      <c r="H326" s="9">
        <v>719000</v>
      </c>
      <c r="I326" s="9"/>
      <c r="J326" s="9">
        <v>952852</v>
      </c>
      <c r="K326" s="9"/>
      <c r="L326" s="9">
        <v>952852</v>
      </c>
      <c r="M326" s="9"/>
    </row>
    <row r="327" spans="1:13" ht="42.75" x14ac:dyDescent="0.25">
      <c r="A327" s="11"/>
      <c r="B327" s="14" t="s">
        <v>25</v>
      </c>
      <c r="C327" s="9" t="s">
        <v>170</v>
      </c>
      <c r="D327" s="9" t="s">
        <v>54</v>
      </c>
      <c r="E327" s="9">
        <v>7010</v>
      </c>
      <c r="F327" s="9">
        <v>14000</v>
      </c>
      <c r="G327" s="9">
        <v>14045</v>
      </c>
      <c r="H327" s="9">
        <v>840000</v>
      </c>
      <c r="I327" s="9"/>
      <c r="J327" s="9">
        <v>936561</v>
      </c>
      <c r="K327" s="9"/>
      <c r="L327" s="9">
        <v>936561</v>
      </c>
      <c r="M327" s="9"/>
    </row>
    <row r="328" spans="1:13" ht="42.75" x14ac:dyDescent="0.25">
      <c r="A328" s="11"/>
      <c r="B328" s="14" t="s">
        <v>171</v>
      </c>
      <c r="C328" s="9" t="s">
        <v>172</v>
      </c>
      <c r="D328" s="9" t="s">
        <v>54</v>
      </c>
      <c r="E328" s="9">
        <v>20</v>
      </c>
      <c r="F328" s="9"/>
      <c r="G328" s="9"/>
      <c r="H328" s="9">
        <v>446000</v>
      </c>
      <c r="I328" s="9"/>
      <c r="J328" s="9"/>
      <c r="K328" s="9"/>
      <c r="L328" s="9"/>
      <c r="M328" s="9"/>
    </row>
    <row r="329" spans="1:13" ht="57" x14ac:dyDescent="0.25">
      <c r="A329" s="11"/>
      <c r="B329" s="14" t="s">
        <v>127</v>
      </c>
      <c r="C329" s="9" t="s">
        <v>173</v>
      </c>
      <c r="D329" s="9" t="s">
        <v>54</v>
      </c>
      <c r="E329" s="9">
        <v>30</v>
      </c>
      <c r="F329" s="9">
        <v>32</v>
      </c>
      <c r="G329" s="9">
        <v>31</v>
      </c>
      <c r="H329" s="9"/>
      <c r="I329" s="9"/>
      <c r="J329" s="9">
        <v>550081</v>
      </c>
      <c r="K329" s="9"/>
      <c r="L329" s="9">
        <v>550081</v>
      </c>
      <c r="M329" s="9"/>
    </row>
    <row r="330" spans="1:13" ht="85.5" x14ac:dyDescent="0.25">
      <c r="A330" s="11"/>
      <c r="B330" s="14" t="s">
        <v>30</v>
      </c>
      <c r="C330" s="9" t="s">
        <v>174</v>
      </c>
      <c r="D330" s="9" t="s">
        <v>54</v>
      </c>
      <c r="E330" s="9">
        <v>0</v>
      </c>
      <c r="F330" s="9">
        <v>63</v>
      </c>
      <c r="G330" s="9">
        <v>74</v>
      </c>
      <c r="H330" s="9"/>
      <c r="I330" s="9"/>
      <c r="J330" s="9">
        <v>3779128</v>
      </c>
      <c r="K330" s="9"/>
      <c r="L330" s="9">
        <v>3779128</v>
      </c>
      <c r="M330" s="9"/>
    </row>
    <row r="331" spans="1:13" ht="25.5" x14ac:dyDescent="0.25">
      <c r="A331" s="25" t="s">
        <v>440</v>
      </c>
      <c r="B331" s="7"/>
      <c r="C331" s="10"/>
      <c r="D331" s="10"/>
      <c r="E331" s="10"/>
      <c r="F331" s="10"/>
      <c r="G331" s="10"/>
      <c r="H331" s="12">
        <f>SUM(H332:H333)</f>
        <v>6980888</v>
      </c>
      <c r="I331" s="12">
        <f t="shared" ref="I331:M331" si="23">SUM(I332:I333)</f>
        <v>0</v>
      </c>
      <c r="J331" s="12">
        <f t="shared" si="23"/>
        <v>6980888</v>
      </c>
      <c r="K331" s="12">
        <f t="shared" si="23"/>
        <v>0</v>
      </c>
      <c r="L331" s="12">
        <f t="shared" si="23"/>
        <v>6980888</v>
      </c>
      <c r="M331" s="12">
        <f t="shared" si="23"/>
        <v>0</v>
      </c>
    </row>
    <row r="332" spans="1:13" ht="28.5" x14ac:dyDescent="0.25">
      <c r="A332" s="8"/>
      <c r="B332" s="14" t="s">
        <v>118</v>
      </c>
      <c r="C332" s="9" t="s">
        <v>148</v>
      </c>
      <c r="D332" s="9" t="s">
        <v>149</v>
      </c>
      <c r="E332" s="9">
        <v>61464</v>
      </c>
      <c r="F332" s="9">
        <v>61464</v>
      </c>
      <c r="G332" s="9">
        <v>61472</v>
      </c>
      <c r="H332" s="9">
        <v>5861657.0999999996</v>
      </c>
      <c r="I332" s="9"/>
      <c r="J332" s="9">
        <v>5861657.0999999996</v>
      </c>
      <c r="K332" s="9"/>
      <c r="L332" s="9">
        <v>5861657.0999999996</v>
      </c>
      <c r="M332" s="9"/>
    </row>
    <row r="333" spans="1:13" ht="28.5" x14ac:dyDescent="0.25">
      <c r="A333" s="8"/>
      <c r="B333" s="14" t="s">
        <v>150</v>
      </c>
      <c r="C333" s="9" t="s">
        <v>148</v>
      </c>
      <c r="D333" s="9" t="s">
        <v>149</v>
      </c>
      <c r="E333" s="9">
        <v>11736</v>
      </c>
      <c r="F333" s="9">
        <v>11736</v>
      </c>
      <c r="G333" s="9">
        <v>11760</v>
      </c>
      <c r="H333" s="9">
        <v>1119230.8999999999</v>
      </c>
      <c r="I333" s="9"/>
      <c r="J333" s="9">
        <v>1119230.8999999999</v>
      </c>
      <c r="K333" s="9"/>
      <c r="L333" s="9">
        <v>1119230.8999999999</v>
      </c>
      <c r="M333" s="9"/>
    </row>
    <row r="334" spans="1:13" x14ac:dyDescent="0.25">
      <c r="B334" s="5"/>
      <c r="C334" s="6"/>
      <c r="D334" s="6"/>
      <c r="E334" s="6"/>
      <c r="F334" s="6"/>
      <c r="G334" s="6"/>
      <c r="H334" s="6"/>
      <c r="I334" s="6"/>
      <c r="J334" s="6"/>
      <c r="K334" s="6"/>
      <c r="L334" s="6"/>
      <c r="M334" s="6"/>
    </row>
    <row r="335" spans="1:13" x14ac:dyDescent="0.25">
      <c r="B335" s="5"/>
      <c r="C335" s="6"/>
      <c r="D335" s="6"/>
      <c r="E335" s="6"/>
      <c r="F335" s="6"/>
      <c r="G335" s="6"/>
      <c r="H335" s="6"/>
      <c r="I335" s="6"/>
      <c r="J335" s="6"/>
      <c r="K335" s="6"/>
      <c r="L335" s="6"/>
      <c r="M335" s="6"/>
    </row>
    <row r="336" spans="1:13" x14ac:dyDescent="0.25">
      <c r="B336" s="5"/>
      <c r="C336" s="6"/>
      <c r="D336" s="6"/>
      <c r="E336" s="6"/>
      <c r="F336" s="6"/>
      <c r="G336" s="6"/>
      <c r="H336" s="6"/>
      <c r="I336" s="6"/>
      <c r="J336" s="6"/>
      <c r="K336" s="6"/>
      <c r="L336" s="6"/>
      <c r="M336" s="6"/>
    </row>
    <row r="337" spans="2:13" x14ac:dyDescent="0.25">
      <c r="B337" s="5"/>
      <c r="C337" s="6"/>
      <c r="D337" s="6"/>
      <c r="E337" s="6"/>
      <c r="F337" s="6"/>
      <c r="G337" s="6"/>
      <c r="H337" s="6"/>
      <c r="I337" s="6"/>
      <c r="J337" s="6"/>
      <c r="K337" s="6"/>
      <c r="L337" s="6"/>
      <c r="M337" s="6"/>
    </row>
    <row r="338" spans="2:13" x14ac:dyDescent="0.25">
      <c r="B338" s="5"/>
      <c r="C338" s="6"/>
      <c r="D338" s="6"/>
      <c r="E338" s="6"/>
      <c r="F338" s="6"/>
      <c r="G338" s="6"/>
      <c r="H338" s="6"/>
      <c r="I338" s="6"/>
      <c r="J338" s="6"/>
      <c r="K338" s="6"/>
      <c r="L338" s="6"/>
      <c r="M338" s="6"/>
    </row>
    <row r="339" spans="2:13" x14ac:dyDescent="0.25">
      <c r="B339" s="5"/>
      <c r="C339" s="6"/>
      <c r="D339" s="6"/>
      <c r="E339" s="6"/>
      <c r="F339" s="6"/>
      <c r="G339" s="6"/>
      <c r="H339" s="6"/>
      <c r="I339" s="6"/>
      <c r="J339" s="6"/>
      <c r="K339" s="6"/>
      <c r="L339" s="6"/>
      <c r="M339" s="6"/>
    </row>
    <row r="340" spans="2:13" x14ac:dyDescent="0.25">
      <c r="B340" s="5"/>
      <c r="C340" s="6"/>
      <c r="D340" s="6"/>
      <c r="E340" s="6"/>
      <c r="F340" s="6"/>
      <c r="G340" s="6"/>
      <c r="H340" s="6"/>
      <c r="I340" s="6"/>
      <c r="J340" s="6"/>
      <c r="K340" s="6"/>
      <c r="L340" s="6"/>
      <c r="M340" s="6"/>
    </row>
    <row r="341" spans="2:13" x14ac:dyDescent="0.25">
      <c r="B341" s="5"/>
      <c r="C341" s="6"/>
      <c r="D341" s="6"/>
      <c r="E341" s="6"/>
      <c r="F341" s="6"/>
      <c r="G341" s="6"/>
      <c r="H341" s="6"/>
      <c r="I341" s="6"/>
      <c r="J341" s="6"/>
      <c r="K341" s="6"/>
      <c r="L341" s="6"/>
      <c r="M341" s="6"/>
    </row>
    <row r="342" spans="2:13" x14ac:dyDescent="0.25">
      <c r="B342" s="5"/>
      <c r="C342" s="6"/>
      <c r="D342" s="6"/>
      <c r="E342" s="6"/>
      <c r="F342" s="6"/>
      <c r="G342" s="6"/>
      <c r="H342" s="6"/>
      <c r="I342" s="6"/>
      <c r="J342" s="6"/>
      <c r="K342" s="6"/>
      <c r="L342" s="6"/>
      <c r="M342" s="6"/>
    </row>
    <row r="343" spans="2:13" x14ac:dyDescent="0.25">
      <c r="B343" s="5"/>
      <c r="C343" s="6"/>
      <c r="D343" s="6"/>
      <c r="E343" s="6"/>
      <c r="F343" s="6"/>
      <c r="G343" s="6"/>
      <c r="H343" s="6"/>
      <c r="I343" s="6"/>
      <c r="J343" s="6"/>
      <c r="K343" s="6"/>
      <c r="L343" s="6"/>
      <c r="M343" s="6"/>
    </row>
    <row r="344" spans="2:13" x14ac:dyDescent="0.25">
      <c r="B344" s="5"/>
      <c r="C344" s="6"/>
      <c r="D344" s="6"/>
      <c r="E344" s="6"/>
      <c r="F344" s="6"/>
      <c r="G344" s="6"/>
      <c r="H344" s="6"/>
      <c r="I344" s="6"/>
      <c r="J344" s="6"/>
      <c r="K344" s="6"/>
      <c r="L344" s="6"/>
      <c r="M344" s="6"/>
    </row>
    <row r="345" spans="2:13" x14ac:dyDescent="0.25">
      <c r="B345" s="5"/>
      <c r="C345" s="6"/>
      <c r="D345" s="6"/>
      <c r="E345" s="6"/>
      <c r="F345" s="6"/>
      <c r="G345" s="6"/>
      <c r="H345" s="6"/>
      <c r="I345" s="6"/>
      <c r="J345" s="6"/>
      <c r="K345" s="6"/>
      <c r="L345" s="6"/>
      <c r="M345" s="6"/>
    </row>
    <row r="346" spans="2:13" x14ac:dyDescent="0.25">
      <c r="B346" s="5"/>
      <c r="C346" s="6"/>
      <c r="D346" s="6"/>
      <c r="E346" s="6"/>
      <c r="F346" s="6"/>
      <c r="G346" s="6"/>
      <c r="H346" s="6"/>
      <c r="I346" s="6"/>
      <c r="J346" s="6"/>
      <c r="K346" s="6"/>
      <c r="L346" s="6"/>
      <c r="M346" s="6"/>
    </row>
    <row r="347" spans="2:13" x14ac:dyDescent="0.25">
      <c r="B347" s="5"/>
      <c r="C347" s="6"/>
      <c r="D347" s="6"/>
      <c r="E347" s="6"/>
      <c r="F347" s="6"/>
      <c r="G347" s="6"/>
      <c r="H347" s="6"/>
      <c r="I347" s="6"/>
      <c r="J347" s="6"/>
      <c r="K347" s="6"/>
      <c r="L347" s="6"/>
      <c r="M347" s="6"/>
    </row>
    <row r="348" spans="2:13" x14ac:dyDescent="0.25">
      <c r="B348" s="5"/>
      <c r="C348" s="6"/>
      <c r="D348" s="6"/>
      <c r="E348" s="6"/>
      <c r="F348" s="6"/>
      <c r="G348" s="6"/>
      <c r="H348" s="6"/>
      <c r="I348" s="6"/>
      <c r="J348" s="6"/>
      <c r="K348" s="6"/>
      <c r="L348" s="6"/>
      <c r="M348" s="6"/>
    </row>
    <row r="349" spans="2:13" x14ac:dyDescent="0.25">
      <c r="B349" s="5"/>
      <c r="C349" s="6"/>
      <c r="D349" s="6"/>
      <c r="E349" s="6"/>
      <c r="F349" s="6"/>
      <c r="G349" s="6"/>
      <c r="H349" s="6"/>
      <c r="I349" s="6"/>
      <c r="J349" s="6"/>
      <c r="K349" s="6"/>
      <c r="L349" s="6"/>
      <c r="M349" s="6"/>
    </row>
    <row r="350" spans="2:13" x14ac:dyDescent="0.25">
      <c r="B350" s="5"/>
      <c r="C350" s="6"/>
      <c r="D350" s="6"/>
      <c r="E350" s="6"/>
      <c r="F350" s="6"/>
      <c r="G350" s="6"/>
      <c r="H350" s="6"/>
      <c r="I350" s="6"/>
      <c r="J350" s="6"/>
      <c r="K350" s="6"/>
      <c r="L350" s="6"/>
      <c r="M350" s="6"/>
    </row>
    <row r="351" spans="2:13" x14ac:dyDescent="0.25">
      <c r="B351" s="5"/>
      <c r="C351" s="6"/>
      <c r="D351" s="6"/>
      <c r="E351" s="6"/>
      <c r="F351" s="6"/>
      <c r="G351" s="6"/>
      <c r="H351" s="6"/>
      <c r="I351" s="6"/>
      <c r="J351" s="6"/>
      <c r="K351" s="6"/>
      <c r="L351" s="6"/>
      <c r="M351" s="6"/>
    </row>
    <row r="352" spans="2:13" x14ac:dyDescent="0.25">
      <c r="B352" s="5"/>
      <c r="C352" s="6"/>
      <c r="D352" s="6"/>
      <c r="E352" s="6"/>
      <c r="F352" s="6"/>
      <c r="G352" s="6"/>
      <c r="H352" s="6"/>
      <c r="I352" s="6"/>
      <c r="J352" s="6"/>
      <c r="K352" s="6"/>
      <c r="L352" s="6"/>
      <c r="M352" s="6"/>
    </row>
    <row r="353" spans="2:13" x14ac:dyDescent="0.25">
      <c r="B353" s="5"/>
      <c r="C353" s="6"/>
      <c r="D353" s="6"/>
      <c r="E353" s="6"/>
      <c r="F353" s="6"/>
      <c r="G353" s="6"/>
      <c r="H353" s="6"/>
      <c r="I353" s="6"/>
      <c r="J353" s="6"/>
      <c r="K353" s="6"/>
      <c r="L353" s="6"/>
      <c r="M353" s="6"/>
    </row>
    <row r="354" spans="2:13" x14ac:dyDescent="0.25">
      <c r="B354" s="5"/>
      <c r="C354" s="6"/>
      <c r="D354" s="6"/>
      <c r="E354" s="6"/>
      <c r="F354" s="6"/>
      <c r="G354" s="6"/>
      <c r="H354" s="6"/>
      <c r="I354" s="6"/>
      <c r="J354" s="6"/>
      <c r="K354" s="6"/>
      <c r="L354" s="6"/>
      <c r="M354" s="6"/>
    </row>
    <row r="355" spans="2:13" x14ac:dyDescent="0.25">
      <c r="B355" s="5"/>
      <c r="C355" s="6"/>
      <c r="D355" s="6"/>
      <c r="E355" s="6"/>
      <c r="F355" s="6"/>
      <c r="G355" s="6"/>
      <c r="H355" s="6"/>
      <c r="I355" s="6"/>
      <c r="J355" s="6"/>
      <c r="K355" s="6"/>
      <c r="L355" s="6"/>
      <c r="M355" s="6"/>
    </row>
    <row r="356" spans="2:13" x14ac:dyDescent="0.25">
      <c r="B356" s="5"/>
      <c r="C356" s="6"/>
      <c r="D356" s="6"/>
      <c r="E356" s="6"/>
      <c r="F356" s="6"/>
      <c r="G356" s="6"/>
      <c r="H356" s="6"/>
      <c r="I356" s="6"/>
      <c r="J356" s="6"/>
      <c r="K356" s="6"/>
      <c r="L356" s="6"/>
      <c r="M356" s="6"/>
    </row>
    <row r="357" spans="2:13" x14ac:dyDescent="0.25">
      <c r="B357" s="5"/>
      <c r="C357" s="6"/>
      <c r="D357" s="6"/>
      <c r="E357" s="6"/>
      <c r="F357" s="6"/>
      <c r="G357" s="6"/>
      <c r="H357" s="6"/>
      <c r="I357" s="6"/>
      <c r="J357" s="6"/>
      <c r="K357" s="6"/>
      <c r="L357" s="6"/>
      <c r="M357" s="6"/>
    </row>
    <row r="358" spans="2:13" x14ac:dyDescent="0.25">
      <c r="B358" s="5"/>
      <c r="C358" s="6"/>
      <c r="D358" s="6"/>
      <c r="E358" s="6"/>
      <c r="F358" s="6"/>
      <c r="G358" s="6"/>
      <c r="H358" s="6"/>
      <c r="I358" s="6"/>
      <c r="J358" s="6"/>
      <c r="K358" s="6"/>
      <c r="L358" s="6"/>
      <c r="M358" s="6"/>
    </row>
    <row r="359" spans="2:13" x14ac:dyDescent="0.25">
      <c r="B359" s="5"/>
      <c r="C359" s="6"/>
      <c r="D359" s="6"/>
      <c r="E359" s="6"/>
      <c r="F359" s="6"/>
      <c r="G359" s="6"/>
      <c r="H359" s="6"/>
      <c r="I359" s="6"/>
      <c r="J359" s="6"/>
      <c r="K359" s="6"/>
      <c r="L359" s="6"/>
      <c r="M359" s="6"/>
    </row>
    <row r="360" spans="2:13" x14ac:dyDescent="0.25">
      <c r="B360" s="5"/>
      <c r="C360" s="6"/>
      <c r="D360" s="6"/>
      <c r="E360" s="6"/>
      <c r="F360" s="6"/>
      <c r="G360" s="6"/>
      <c r="H360" s="6"/>
      <c r="I360" s="6"/>
      <c r="J360" s="6"/>
      <c r="K360" s="6"/>
      <c r="L360" s="6"/>
      <c r="M360" s="6"/>
    </row>
    <row r="361" spans="2:13" x14ac:dyDescent="0.25">
      <c r="B361" s="5"/>
      <c r="C361" s="6"/>
      <c r="D361" s="6"/>
      <c r="E361" s="6"/>
      <c r="F361" s="6"/>
      <c r="G361" s="6"/>
      <c r="H361" s="6"/>
      <c r="I361" s="6"/>
      <c r="J361" s="6"/>
      <c r="K361" s="6"/>
      <c r="L361" s="6"/>
      <c r="M361" s="6"/>
    </row>
    <row r="362" spans="2:13" x14ac:dyDescent="0.25">
      <c r="B362" s="5"/>
      <c r="C362" s="6"/>
      <c r="D362" s="6"/>
      <c r="E362" s="6"/>
      <c r="F362" s="6"/>
      <c r="G362" s="6"/>
      <c r="H362" s="6"/>
      <c r="I362" s="6"/>
      <c r="J362" s="6"/>
      <c r="K362" s="6"/>
      <c r="L362" s="6"/>
      <c r="M362" s="6"/>
    </row>
    <row r="363" spans="2:13" x14ac:dyDescent="0.25">
      <c r="B363" s="5"/>
      <c r="C363" s="6"/>
      <c r="D363" s="6"/>
      <c r="E363" s="6"/>
      <c r="F363" s="6"/>
      <c r="G363" s="6"/>
      <c r="H363" s="6"/>
      <c r="I363" s="6"/>
      <c r="J363" s="6"/>
      <c r="K363" s="6"/>
      <c r="L363" s="6"/>
      <c r="M363" s="6"/>
    </row>
    <row r="364" spans="2:13" x14ac:dyDescent="0.25">
      <c r="B364" s="5"/>
      <c r="C364" s="6"/>
      <c r="D364" s="6"/>
      <c r="E364" s="6"/>
      <c r="F364" s="6"/>
      <c r="G364" s="6"/>
      <c r="H364" s="6"/>
      <c r="I364" s="6"/>
      <c r="J364" s="6"/>
      <c r="K364" s="6"/>
      <c r="L364" s="6"/>
      <c r="M364" s="6"/>
    </row>
    <row r="365" spans="2:13" x14ac:dyDescent="0.25">
      <c r="B365" s="5"/>
      <c r="C365" s="6"/>
      <c r="D365" s="6"/>
      <c r="E365" s="6"/>
      <c r="F365" s="6"/>
      <c r="G365" s="6"/>
      <c r="H365" s="6"/>
      <c r="I365" s="6"/>
      <c r="J365" s="6"/>
      <c r="K365" s="6"/>
      <c r="L365" s="6"/>
      <c r="M365" s="6"/>
    </row>
    <row r="366" spans="2:13" x14ac:dyDescent="0.25">
      <c r="B366" s="5"/>
      <c r="C366" s="6"/>
      <c r="D366" s="6"/>
      <c r="E366" s="6"/>
      <c r="F366" s="6"/>
      <c r="G366" s="6"/>
      <c r="H366" s="6"/>
      <c r="I366" s="6"/>
      <c r="J366" s="6"/>
      <c r="K366" s="6"/>
      <c r="L366" s="6"/>
      <c r="M366" s="6"/>
    </row>
    <row r="367" spans="2:13" x14ac:dyDescent="0.25">
      <c r="B367" s="5"/>
      <c r="C367" s="6"/>
      <c r="D367" s="6"/>
      <c r="E367" s="6"/>
      <c r="F367" s="6"/>
      <c r="G367" s="6"/>
      <c r="H367" s="6"/>
      <c r="I367" s="6"/>
      <c r="J367" s="6"/>
      <c r="K367" s="6"/>
      <c r="L367" s="6"/>
      <c r="M367" s="6"/>
    </row>
    <row r="368" spans="2:13" x14ac:dyDescent="0.25">
      <c r="B368" s="5"/>
      <c r="C368" s="6"/>
      <c r="D368" s="6"/>
      <c r="E368" s="6"/>
      <c r="F368" s="6"/>
      <c r="G368" s="6"/>
      <c r="H368" s="6"/>
      <c r="I368" s="6"/>
      <c r="J368" s="6"/>
      <c r="K368" s="6"/>
      <c r="L368" s="6"/>
      <c r="M368" s="6"/>
    </row>
    <row r="369" spans="2:13" x14ac:dyDescent="0.25">
      <c r="B369" s="5"/>
      <c r="C369" s="6"/>
      <c r="D369" s="6"/>
      <c r="E369" s="6"/>
      <c r="F369" s="6"/>
      <c r="G369" s="6"/>
      <c r="H369" s="6"/>
      <c r="I369" s="6"/>
      <c r="J369" s="6"/>
      <c r="K369" s="6"/>
      <c r="L369" s="6"/>
      <c r="M369" s="6"/>
    </row>
    <row r="370" spans="2:13" x14ac:dyDescent="0.25">
      <c r="B370" s="5"/>
      <c r="C370" s="6"/>
      <c r="D370" s="6"/>
      <c r="E370" s="6"/>
      <c r="F370" s="6"/>
      <c r="G370" s="6"/>
      <c r="H370" s="6"/>
      <c r="I370" s="6"/>
      <c r="J370" s="6"/>
      <c r="K370" s="6"/>
      <c r="L370" s="6"/>
      <c r="M370" s="6"/>
    </row>
    <row r="371" spans="2:13" x14ac:dyDescent="0.25">
      <c r="B371" s="5"/>
      <c r="C371" s="6"/>
      <c r="D371" s="6"/>
      <c r="E371" s="6"/>
      <c r="F371" s="6"/>
      <c r="G371" s="6"/>
      <c r="H371" s="6"/>
      <c r="I371" s="6"/>
      <c r="J371" s="6"/>
      <c r="K371" s="6"/>
      <c r="L371" s="6"/>
      <c r="M371" s="6"/>
    </row>
    <row r="372" spans="2:13" x14ac:dyDescent="0.25">
      <c r="B372" s="5"/>
      <c r="C372" s="6"/>
      <c r="D372" s="6"/>
      <c r="E372" s="6"/>
      <c r="F372" s="6"/>
      <c r="G372" s="6"/>
      <c r="H372" s="6"/>
      <c r="I372" s="6"/>
      <c r="J372" s="6"/>
      <c r="K372" s="6"/>
      <c r="L372" s="6"/>
      <c r="M372" s="6"/>
    </row>
    <row r="373" spans="2:13" x14ac:dyDescent="0.25">
      <c r="B373" s="5"/>
      <c r="C373" s="6"/>
      <c r="D373" s="6"/>
      <c r="E373" s="6"/>
      <c r="F373" s="6"/>
      <c r="G373" s="6"/>
      <c r="H373" s="6"/>
      <c r="I373" s="6"/>
      <c r="J373" s="6"/>
      <c r="K373" s="6"/>
      <c r="L373" s="6"/>
      <c r="M373" s="6"/>
    </row>
    <row r="374" spans="2:13" x14ac:dyDescent="0.25">
      <c r="B374" s="5"/>
      <c r="C374" s="6"/>
      <c r="D374" s="6"/>
      <c r="E374" s="6"/>
      <c r="F374" s="6"/>
      <c r="G374" s="6"/>
      <c r="H374" s="6"/>
      <c r="I374" s="6"/>
      <c r="J374" s="6"/>
      <c r="K374" s="6"/>
      <c r="L374" s="6"/>
      <c r="M374" s="6"/>
    </row>
    <row r="375" spans="2:13" x14ac:dyDescent="0.25">
      <c r="B375" s="5"/>
      <c r="C375" s="6"/>
      <c r="D375" s="6"/>
      <c r="E375" s="6"/>
      <c r="F375" s="6"/>
      <c r="G375" s="6"/>
      <c r="H375" s="6"/>
      <c r="I375" s="6"/>
      <c r="J375" s="6"/>
      <c r="K375" s="6"/>
      <c r="L375" s="6"/>
      <c r="M375" s="6"/>
    </row>
    <row r="376" spans="2:13" x14ac:dyDescent="0.25">
      <c r="B376" s="5"/>
      <c r="C376" s="6"/>
      <c r="D376" s="6"/>
      <c r="E376" s="6"/>
      <c r="F376" s="6"/>
      <c r="G376" s="6"/>
      <c r="H376" s="6"/>
      <c r="I376" s="6"/>
      <c r="J376" s="6"/>
      <c r="K376" s="6"/>
      <c r="L376" s="6"/>
      <c r="M376" s="6"/>
    </row>
    <row r="377" spans="2:13" x14ac:dyDescent="0.25">
      <c r="B377" s="5"/>
      <c r="C377" s="6"/>
      <c r="D377" s="6"/>
      <c r="E377" s="6"/>
      <c r="F377" s="6"/>
      <c r="G377" s="6"/>
      <c r="H377" s="6"/>
      <c r="I377" s="6"/>
      <c r="J377" s="6"/>
      <c r="K377" s="6"/>
      <c r="L377" s="6"/>
      <c r="M377" s="6"/>
    </row>
    <row r="378" spans="2:13" x14ac:dyDescent="0.25">
      <c r="B378" s="5"/>
      <c r="C378" s="6"/>
      <c r="D378" s="6"/>
      <c r="E378" s="6"/>
      <c r="F378" s="6"/>
      <c r="G378" s="6"/>
      <c r="H378" s="6"/>
      <c r="I378" s="6"/>
      <c r="J378" s="6"/>
      <c r="K378" s="6"/>
      <c r="L378" s="6"/>
      <c r="M378" s="6"/>
    </row>
    <row r="379" spans="2:13" x14ac:dyDescent="0.25">
      <c r="B379" s="5"/>
      <c r="C379" s="6"/>
      <c r="D379" s="6"/>
      <c r="E379" s="6"/>
      <c r="F379" s="6"/>
      <c r="G379" s="6"/>
      <c r="H379" s="6"/>
      <c r="I379" s="6"/>
      <c r="J379" s="6"/>
      <c r="K379" s="6"/>
      <c r="L379" s="6"/>
      <c r="M379" s="6"/>
    </row>
    <row r="380" spans="2:13" x14ac:dyDescent="0.25">
      <c r="B380" s="5"/>
      <c r="C380" s="6"/>
      <c r="D380" s="6"/>
      <c r="E380" s="6"/>
      <c r="F380" s="6"/>
      <c r="G380" s="6"/>
      <c r="H380" s="6"/>
      <c r="I380" s="6"/>
      <c r="J380" s="6"/>
      <c r="K380" s="6"/>
      <c r="L380" s="6"/>
      <c r="M380" s="6"/>
    </row>
    <row r="381" spans="2:13" x14ac:dyDescent="0.25">
      <c r="B381" s="5"/>
      <c r="C381" s="6"/>
      <c r="D381" s="6"/>
      <c r="E381" s="6"/>
      <c r="F381" s="6"/>
      <c r="G381" s="6"/>
      <c r="H381" s="6"/>
      <c r="I381" s="6"/>
      <c r="J381" s="6"/>
      <c r="K381" s="6"/>
      <c r="L381" s="6"/>
      <c r="M381" s="6"/>
    </row>
    <row r="382" spans="2:13" x14ac:dyDescent="0.25">
      <c r="B382" s="5"/>
      <c r="C382" s="6"/>
      <c r="D382" s="6"/>
      <c r="E382" s="6"/>
      <c r="F382" s="6"/>
      <c r="G382" s="6"/>
      <c r="H382" s="6"/>
      <c r="I382" s="6"/>
      <c r="J382" s="6"/>
      <c r="K382" s="6"/>
      <c r="L382" s="6"/>
      <c r="M382" s="6"/>
    </row>
    <row r="383" spans="2:13" x14ac:dyDescent="0.25">
      <c r="B383" s="5"/>
      <c r="C383" s="6"/>
      <c r="D383" s="6"/>
      <c r="E383" s="6"/>
      <c r="F383" s="6"/>
      <c r="G383" s="6"/>
      <c r="H383" s="6"/>
      <c r="I383" s="6"/>
      <c r="J383" s="6"/>
      <c r="K383" s="6"/>
      <c r="L383" s="6"/>
      <c r="M383" s="6"/>
    </row>
    <row r="384" spans="2:13" x14ac:dyDescent="0.25">
      <c r="B384" s="5"/>
      <c r="C384" s="6"/>
      <c r="D384" s="6"/>
      <c r="E384" s="6"/>
      <c r="F384" s="6"/>
      <c r="G384" s="6"/>
      <c r="H384" s="6"/>
      <c r="I384" s="6"/>
      <c r="J384" s="6"/>
      <c r="K384" s="6"/>
      <c r="L384" s="6"/>
      <c r="M384" s="6"/>
    </row>
    <row r="385" spans="2:13" x14ac:dyDescent="0.25">
      <c r="B385" s="5"/>
      <c r="C385" s="6"/>
      <c r="D385" s="6"/>
      <c r="E385" s="6"/>
      <c r="F385" s="6"/>
      <c r="G385" s="6"/>
      <c r="H385" s="6"/>
      <c r="I385" s="6"/>
      <c r="J385" s="6"/>
      <c r="K385" s="6"/>
      <c r="L385" s="6"/>
      <c r="M385" s="6"/>
    </row>
    <row r="386" spans="2:13" x14ac:dyDescent="0.25">
      <c r="B386" s="5"/>
      <c r="C386" s="6"/>
      <c r="D386" s="6"/>
      <c r="E386" s="6"/>
      <c r="F386" s="6"/>
      <c r="G386" s="6"/>
      <c r="H386" s="6"/>
      <c r="I386" s="6"/>
      <c r="J386" s="6"/>
      <c r="K386" s="6"/>
      <c r="L386" s="6"/>
      <c r="M386" s="6"/>
    </row>
    <row r="387" spans="2:13" x14ac:dyDescent="0.25">
      <c r="B387" s="5"/>
      <c r="C387" s="6"/>
      <c r="D387" s="6"/>
      <c r="E387" s="6"/>
      <c r="F387" s="6"/>
      <c r="G387" s="6"/>
      <c r="H387" s="6"/>
      <c r="I387" s="6"/>
      <c r="J387" s="6"/>
      <c r="K387" s="6"/>
      <c r="L387" s="6"/>
      <c r="M387" s="6"/>
    </row>
    <row r="388" spans="2:13" x14ac:dyDescent="0.25">
      <c r="B388" s="5"/>
      <c r="C388" s="6"/>
      <c r="D388" s="6"/>
      <c r="E388" s="6"/>
      <c r="F388" s="6"/>
      <c r="G388" s="6"/>
      <c r="H388" s="6"/>
      <c r="I388" s="6"/>
      <c r="J388" s="6"/>
      <c r="K388" s="6"/>
      <c r="L388" s="6"/>
      <c r="M388" s="6"/>
    </row>
    <row r="389" spans="2:13" x14ac:dyDescent="0.25">
      <c r="B389" s="5"/>
      <c r="C389" s="6"/>
      <c r="D389" s="6"/>
      <c r="E389" s="6"/>
      <c r="F389" s="6"/>
      <c r="G389" s="6"/>
      <c r="H389" s="6"/>
      <c r="I389" s="6"/>
      <c r="J389" s="6"/>
      <c r="K389" s="6"/>
      <c r="L389" s="6"/>
      <c r="M389" s="6"/>
    </row>
    <row r="390" spans="2:13" x14ac:dyDescent="0.25">
      <c r="B390" s="5"/>
      <c r="C390" s="6"/>
      <c r="D390" s="6"/>
      <c r="E390" s="6"/>
      <c r="F390" s="6"/>
      <c r="G390" s="6"/>
      <c r="H390" s="6"/>
      <c r="I390" s="6"/>
      <c r="J390" s="6"/>
      <c r="K390" s="6"/>
      <c r="L390" s="6"/>
      <c r="M390" s="6"/>
    </row>
    <row r="391" spans="2:13" x14ac:dyDescent="0.25">
      <c r="B391" s="5"/>
      <c r="C391" s="6"/>
      <c r="D391" s="6"/>
      <c r="E391" s="6"/>
      <c r="F391" s="6"/>
      <c r="G391" s="6"/>
      <c r="H391" s="6"/>
      <c r="I391" s="6"/>
      <c r="J391" s="6"/>
      <c r="K391" s="6"/>
      <c r="L391" s="6"/>
      <c r="M391" s="6"/>
    </row>
    <row r="392" spans="2:13" x14ac:dyDescent="0.25">
      <c r="B392" s="5"/>
      <c r="C392" s="6"/>
      <c r="D392" s="6"/>
      <c r="E392" s="6"/>
      <c r="F392" s="6"/>
      <c r="G392" s="6"/>
      <c r="H392" s="6"/>
      <c r="I392" s="6"/>
      <c r="J392" s="6"/>
      <c r="K392" s="6"/>
      <c r="L392" s="6"/>
      <c r="M392" s="6"/>
    </row>
    <row r="393" spans="2:13" x14ac:dyDescent="0.25">
      <c r="B393" s="5"/>
      <c r="C393" s="6"/>
      <c r="D393" s="6"/>
      <c r="E393" s="6"/>
      <c r="F393" s="6"/>
      <c r="G393" s="6"/>
      <c r="H393" s="6"/>
      <c r="I393" s="6"/>
      <c r="J393" s="6"/>
      <c r="K393" s="6"/>
      <c r="L393" s="6"/>
      <c r="M393" s="6"/>
    </row>
    <row r="394" spans="2:13" x14ac:dyDescent="0.25">
      <c r="B394" s="5"/>
      <c r="C394" s="6"/>
      <c r="D394" s="6"/>
      <c r="E394" s="6"/>
      <c r="F394" s="6"/>
      <c r="G394" s="6"/>
      <c r="H394" s="6"/>
      <c r="I394" s="6"/>
      <c r="J394" s="6"/>
      <c r="K394" s="6"/>
      <c r="L394" s="6"/>
      <c r="M394" s="6"/>
    </row>
    <row r="395" spans="2:13" x14ac:dyDescent="0.25">
      <c r="B395" s="5"/>
      <c r="C395" s="6"/>
      <c r="D395" s="6"/>
      <c r="E395" s="6"/>
      <c r="F395" s="6"/>
      <c r="G395" s="6"/>
      <c r="H395" s="6"/>
      <c r="I395" s="6"/>
      <c r="J395" s="6"/>
      <c r="K395" s="6"/>
      <c r="L395" s="6"/>
      <c r="M395" s="6"/>
    </row>
    <row r="396" spans="2:13" x14ac:dyDescent="0.25">
      <c r="B396" s="5"/>
      <c r="C396" s="6"/>
      <c r="D396" s="6"/>
      <c r="E396" s="6"/>
      <c r="F396" s="6"/>
      <c r="G396" s="6"/>
      <c r="H396" s="6"/>
      <c r="I396" s="6"/>
      <c r="J396" s="6"/>
      <c r="K396" s="6"/>
      <c r="L396" s="6"/>
      <c r="M396" s="6"/>
    </row>
    <row r="397" spans="2:13" x14ac:dyDescent="0.25">
      <c r="B397" s="5"/>
      <c r="C397" s="6"/>
      <c r="D397" s="6"/>
      <c r="E397" s="6"/>
      <c r="F397" s="6"/>
      <c r="G397" s="6"/>
      <c r="H397" s="6"/>
      <c r="I397" s="6"/>
      <c r="J397" s="6"/>
      <c r="K397" s="6"/>
      <c r="L397" s="6"/>
      <c r="M397" s="6"/>
    </row>
    <row r="398" spans="2:13" x14ac:dyDescent="0.25">
      <c r="B398" s="5"/>
      <c r="C398" s="6"/>
      <c r="D398" s="6"/>
      <c r="E398" s="6"/>
      <c r="F398" s="6"/>
      <c r="G398" s="6"/>
      <c r="H398" s="6"/>
      <c r="I398" s="6"/>
      <c r="J398" s="6"/>
      <c r="K398" s="6"/>
      <c r="L398" s="6"/>
      <c r="M398" s="6"/>
    </row>
    <row r="399" spans="2:13" x14ac:dyDescent="0.25">
      <c r="B399" s="5"/>
      <c r="C399" s="6"/>
      <c r="D399" s="6"/>
      <c r="E399" s="6"/>
      <c r="F399" s="6"/>
      <c r="G399" s="6"/>
      <c r="H399" s="6"/>
      <c r="I399" s="6"/>
      <c r="J399" s="6"/>
      <c r="K399" s="6"/>
      <c r="L399" s="6"/>
      <c r="M399" s="6"/>
    </row>
    <row r="400" spans="2:13" x14ac:dyDescent="0.25">
      <c r="B400" s="5"/>
      <c r="C400" s="6"/>
      <c r="D400" s="6"/>
      <c r="E400" s="6"/>
      <c r="F400" s="6"/>
      <c r="G400" s="6"/>
      <c r="H400" s="6"/>
      <c r="I400" s="6"/>
      <c r="J400" s="6"/>
      <c r="K400" s="6"/>
      <c r="L400" s="6"/>
      <c r="M400" s="6"/>
    </row>
    <row r="401" spans="2:13" x14ac:dyDescent="0.25">
      <c r="B401" s="5"/>
      <c r="C401" s="6"/>
      <c r="D401" s="6"/>
      <c r="E401" s="6"/>
      <c r="F401" s="6"/>
      <c r="G401" s="6"/>
      <c r="H401" s="6"/>
      <c r="I401" s="6"/>
      <c r="J401" s="6"/>
      <c r="K401" s="6"/>
      <c r="L401" s="6"/>
      <c r="M401" s="6"/>
    </row>
    <row r="402" spans="2:13" x14ac:dyDescent="0.25">
      <c r="B402" s="5"/>
      <c r="C402" s="6"/>
      <c r="D402" s="6"/>
      <c r="E402" s="6"/>
      <c r="F402" s="6"/>
      <c r="G402" s="6"/>
      <c r="H402" s="6"/>
      <c r="I402" s="6"/>
      <c r="J402" s="6"/>
      <c r="K402" s="6"/>
      <c r="L402" s="6"/>
      <c r="M402" s="6"/>
    </row>
    <row r="403" spans="2:13" x14ac:dyDescent="0.25">
      <c r="B403" s="5"/>
      <c r="C403" s="6"/>
      <c r="D403" s="6"/>
      <c r="E403" s="6"/>
      <c r="F403" s="6"/>
      <c r="G403" s="6"/>
      <c r="H403" s="6"/>
      <c r="I403" s="6"/>
      <c r="J403" s="6"/>
      <c r="K403" s="6"/>
      <c r="L403" s="6"/>
      <c r="M403" s="6"/>
    </row>
    <row r="404" spans="2:13" x14ac:dyDescent="0.25">
      <c r="B404" s="5"/>
      <c r="C404" s="6"/>
      <c r="D404" s="6"/>
      <c r="E404" s="6"/>
      <c r="F404" s="6"/>
      <c r="G404" s="6"/>
      <c r="H404" s="6"/>
      <c r="I404" s="6"/>
      <c r="J404" s="6"/>
      <c r="K404" s="6"/>
      <c r="L404" s="6"/>
      <c r="M404" s="6"/>
    </row>
    <row r="405" spans="2:13" x14ac:dyDescent="0.25">
      <c r="B405" s="5"/>
      <c r="C405" s="6"/>
      <c r="D405" s="6"/>
      <c r="E405" s="6"/>
      <c r="F405" s="6"/>
      <c r="G405" s="6"/>
      <c r="H405" s="6"/>
      <c r="I405" s="6"/>
      <c r="J405" s="6"/>
      <c r="K405" s="6"/>
      <c r="L405" s="6"/>
      <c r="M405" s="6"/>
    </row>
    <row r="406" spans="2:13" x14ac:dyDescent="0.25">
      <c r="B406" s="5"/>
      <c r="C406" s="6"/>
      <c r="D406" s="6"/>
      <c r="E406" s="6"/>
      <c r="F406" s="6"/>
      <c r="G406" s="6"/>
      <c r="H406" s="6"/>
      <c r="I406" s="6"/>
      <c r="J406" s="6"/>
      <c r="K406" s="6"/>
      <c r="L406" s="6"/>
      <c r="M406" s="6"/>
    </row>
    <row r="407" spans="2:13" x14ac:dyDescent="0.25">
      <c r="B407" s="5"/>
      <c r="C407" s="6"/>
      <c r="D407" s="6"/>
      <c r="E407" s="6"/>
      <c r="F407" s="6"/>
      <c r="G407" s="6"/>
      <c r="H407" s="6"/>
      <c r="I407" s="6"/>
      <c r="J407" s="6"/>
      <c r="K407" s="6"/>
      <c r="L407" s="6"/>
      <c r="M407" s="6"/>
    </row>
    <row r="408" spans="2:13" x14ac:dyDescent="0.25">
      <c r="B408" s="5"/>
      <c r="C408" s="6"/>
      <c r="D408" s="6"/>
      <c r="E408" s="6"/>
      <c r="F408" s="6"/>
      <c r="G408" s="6"/>
      <c r="H408" s="6"/>
      <c r="I408" s="6"/>
      <c r="J408" s="6"/>
      <c r="K408" s="6"/>
      <c r="L408" s="6"/>
      <c r="M408" s="6"/>
    </row>
    <row r="409" spans="2:13" x14ac:dyDescent="0.25">
      <c r="B409" s="5"/>
      <c r="C409" s="6"/>
      <c r="D409" s="6"/>
      <c r="E409" s="6"/>
      <c r="F409" s="6"/>
      <c r="G409" s="6"/>
      <c r="H409" s="6"/>
      <c r="I409" s="6"/>
      <c r="J409" s="6"/>
      <c r="K409" s="6"/>
      <c r="L409" s="6"/>
      <c r="M409" s="6"/>
    </row>
    <row r="410" spans="2:13" x14ac:dyDescent="0.25">
      <c r="B410" s="5"/>
      <c r="C410" s="6"/>
      <c r="D410" s="6"/>
      <c r="E410" s="6"/>
      <c r="F410" s="6"/>
      <c r="G410" s="6"/>
      <c r="H410" s="6"/>
      <c r="I410" s="6"/>
      <c r="J410" s="6"/>
      <c r="K410" s="6"/>
      <c r="L410" s="6"/>
      <c r="M410" s="6"/>
    </row>
    <row r="411" spans="2:13" x14ac:dyDescent="0.25">
      <c r="B411" s="5"/>
      <c r="C411" s="6"/>
      <c r="D411" s="6"/>
      <c r="E411" s="6"/>
      <c r="F411" s="6"/>
      <c r="G411" s="6"/>
      <c r="H411" s="6"/>
      <c r="I411" s="6"/>
      <c r="J411" s="6"/>
      <c r="K411" s="6"/>
      <c r="L411" s="6"/>
      <c r="M411" s="6"/>
    </row>
    <row r="412" spans="2:13" x14ac:dyDescent="0.25">
      <c r="B412" s="5"/>
      <c r="C412" s="6"/>
      <c r="D412" s="6"/>
      <c r="E412" s="6"/>
      <c r="F412" s="6"/>
      <c r="G412" s="6"/>
      <c r="H412" s="6"/>
      <c r="I412" s="6"/>
      <c r="J412" s="6"/>
      <c r="K412" s="6"/>
      <c r="L412" s="6"/>
      <c r="M412" s="6"/>
    </row>
    <row r="413" spans="2:13" x14ac:dyDescent="0.25">
      <c r="B413" s="5"/>
      <c r="C413" s="6"/>
      <c r="D413" s="6"/>
      <c r="E413" s="6"/>
      <c r="F413" s="6"/>
      <c r="G413" s="6"/>
      <c r="H413" s="6"/>
      <c r="I413" s="6"/>
      <c r="J413" s="6"/>
      <c r="K413" s="6"/>
      <c r="L413" s="6"/>
      <c r="M413" s="6"/>
    </row>
    <row r="414" spans="2:13" x14ac:dyDescent="0.25">
      <c r="B414" s="5"/>
      <c r="C414" s="6"/>
      <c r="D414" s="6"/>
      <c r="E414" s="6"/>
      <c r="F414" s="6"/>
      <c r="G414" s="6"/>
      <c r="H414" s="6"/>
      <c r="I414" s="6"/>
      <c r="J414" s="6"/>
      <c r="K414" s="6"/>
      <c r="L414" s="6"/>
      <c r="M414" s="6"/>
    </row>
    <row r="415" spans="2:13" x14ac:dyDescent="0.25">
      <c r="B415" s="5"/>
      <c r="C415" s="6"/>
      <c r="D415" s="6"/>
      <c r="E415" s="6"/>
      <c r="F415" s="6"/>
      <c r="G415" s="6"/>
      <c r="H415" s="6"/>
      <c r="I415" s="6"/>
      <c r="J415" s="6"/>
      <c r="K415" s="6"/>
      <c r="L415" s="6"/>
      <c r="M415" s="6"/>
    </row>
    <row r="416" spans="2:13" x14ac:dyDescent="0.25">
      <c r="B416" s="5"/>
      <c r="C416" s="6"/>
      <c r="D416" s="6"/>
      <c r="E416" s="6"/>
      <c r="F416" s="6"/>
      <c r="G416" s="6"/>
      <c r="H416" s="6"/>
      <c r="I416" s="6"/>
      <c r="J416" s="6"/>
      <c r="K416" s="6"/>
      <c r="L416" s="6"/>
      <c r="M416" s="6"/>
    </row>
    <row r="417" spans="2:13" x14ac:dyDescent="0.25">
      <c r="B417" s="5"/>
      <c r="C417" s="6"/>
      <c r="D417" s="6"/>
      <c r="E417" s="6"/>
      <c r="F417" s="6"/>
      <c r="G417" s="6"/>
      <c r="H417" s="6"/>
      <c r="I417" s="6"/>
      <c r="J417" s="6"/>
      <c r="K417" s="6"/>
      <c r="L417" s="6"/>
      <c r="M417" s="6"/>
    </row>
    <row r="418" spans="2:13" x14ac:dyDescent="0.25">
      <c r="B418" s="5"/>
      <c r="C418" s="6"/>
      <c r="D418" s="6"/>
      <c r="E418" s="6"/>
      <c r="F418" s="6"/>
      <c r="G418" s="6"/>
      <c r="H418" s="6"/>
      <c r="I418" s="6"/>
      <c r="J418" s="6"/>
      <c r="K418" s="6"/>
      <c r="L418" s="6"/>
      <c r="M418" s="6"/>
    </row>
    <row r="419" spans="2:13" x14ac:dyDescent="0.25">
      <c r="B419" s="5"/>
      <c r="C419" s="6"/>
      <c r="D419" s="6"/>
      <c r="E419" s="6"/>
      <c r="F419" s="6"/>
      <c r="G419" s="6"/>
      <c r="H419" s="6"/>
      <c r="I419" s="6"/>
      <c r="J419" s="6"/>
      <c r="K419" s="6"/>
      <c r="L419" s="6"/>
      <c r="M419" s="6"/>
    </row>
    <row r="420" spans="2:13" x14ac:dyDescent="0.25">
      <c r="B420" s="5"/>
      <c r="C420" s="6"/>
      <c r="D420" s="6"/>
      <c r="E420" s="6"/>
      <c r="F420" s="6"/>
      <c r="G420" s="6"/>
      <c r="H420" s="6"/>
      <c r="I420" s="6"/>
      <c r="J420" s="6"/>
      <c r="K420" s="6"/>
      <c r="L420" s="6"/>
      <c r="M420" s="6"/>
    </row>
    <row r="421" spans="2:13" x14ac:dyDescent="0.25">
      <c r="B421" s="5"/>
      <c r="C421" s="6"/>
      <c r="D421" s="6"/>
      <c r="E421" s="6"/>
      <c r="F421" s="6"/>
      <c r="G421" s="6"/>
      <c r="H421" s="6"/>
      <c r="I421" s="6"/>
      <c r="J421" s="6"/>
      <c r="K421" s="6"/>
      <c r="L421" s="6"/>
      <c r="M421" s="6"/>
    </row>
    <row r="422" spans="2:13" x14ac:dyDescent="0.25">
      <c r="B422" s="5"/>
      <c r="C422" s="6"/>
      <c r="D422" s="6"/>
      <c r="E422" s="6"/>
      <c r="F422" s="6"/>
      <c r="G422" s="6"/>
      <c r="H422" s="6"/>
      <c r="I422" s="6"/>
      <c r="J422" s="6"/>
      <c r="K422" s="6"/>
      <c r="L422" s="6"/>
      <c r="M422" s="6"/>
    </row>
    <row r="423" spans="2:13" x14ac:dyDescent="0.25">
      <c r="B423" s="5"/>
      <c r="C423" s="6"/>
      <c r="D423" s="6"/>
      <c r="E423" s="6"/>
      <c r="F423" s="6"/>
      <c r="G423" s="6"/>
      <c r="H423" s="6"/>
      <c r="I423" s="6"/>
      <c r="J423" s="6"/>
      <c r="K423" s="6"/>
      <c r="L423" s="6"/>
      <c r="M423" s="6"/>
    </row>
    <row r="424" spans="2:13" x14ac:dyDescent="0.25">
      <c r="B424" s="5"/>
      <c r="C424" s="6"/>
      <c r="D424" s="6"/>
      <c r="E424" s="6"/>
      <c r="F424" s="6"/>
      <c r="G424" s="6"/>
      <c r="H424" s="6"/>
      <c r="I424" s="6"/>
      <c r="J424" s="6"/>
      <c r="K424" s="6"/>
      <c r="L424" s="6"/>
      <c r="M424" s="6"/>
    </row>
    <row r="425" spans="2:13" x14ac:dyDescent="0.25">
      <c r="B425" s="5"/>
      <c r="C425" s="6"/>
      <c r="D425" s="6"/>
      <c r="E425" s="6"/>
      <c r="F425" s="6"/>
      <c r="G425" s="6"/>
      <c r="H425" s="6"/>
      <c r="I425" s="6"/>
      <c r="J425" s="6"/>
      <c r="K425" s="6"/>
      <c r="L425" s="6"/>
      <c r="M425" s="6"/>
    </row>
    <row r="426" spans="2:13" x14ac:dyDescent="0.25">
      <c r="B426" s="5"/>
      <c r="C426" s="6"/>
      <c r="D426" s="6"/>
      <c r="E426" s="6"/>
      <c r="F426" s="6"/>
      <c r="G426" s="6"/>
      <c r="H426" s="6"/>
      <c r="I426" s="6"/>
      <c r="J426" s="6"/>
      <c r="K426" s="6"/>
      <c r="L426" s="6"/>
      <c r="M426" s="6"/>
    </row>
    <row r="427" spans="2:13" x14ac:dyDescent="0.25">
      <c r="B427" s="5"/>
      <c r="C427" s="6"/>
      <c r="D427" s="6"/>
      <c r="E427" s="6"/>
      <c r="F427" s="6"/>
      <c r="G427" s="6"/>
      <c r="H427" s="6"/>
      <c r="I427" s="6"/>
      <c r="J427" s="6"/>
      <c r="K427" s="6"/>
      <c r="L427" s="6"/>
      <c r="M427" s="6"/>
    </row>
    <row r="428" spans="2:13" x14ac:dyDescent="0.25">
      <c r="B428" s="5"/>
      <c r="C428" s="6"/>
      <c r="D428" s="6"/>
      <c r="E428" s="6"/>
      <c r="F428" s="6"/>
      <c r="G428" s="6"/>
      <c r="H428" s="6"/>
      <c r="I428" s="6"/>
      <c r="J428" s="6"/>
      <c r="K428" s="6"/>
      <c r="L428" s="6"/>
      <c r="M428" s="6"/>
    </row>
    <row r="429" spans="2:13" x14ac:dyDescent="0.25">
      <c r="B429" s="5"/>
      <c r="C429" s="6"/>
      <c r="D429" s="6"/>
      <c r="E429" s="6"/>
      <c r="F429" s="6"/>
      <c r="G429" s="6"/>
      <c r="H429" s="6"/>
      <c r="I429" s="6"/>
      <c r="J429" s="6"/>
      <c r="K429" s="6"/>
      <c r="L429" s="6"/>
      <c r="M429" s="6"/>
    </row>
    <row r="430" spans="2:13" x14ac:dyDescent="0.25">
      <c r="B430" s="5"/>
      <c r="C430" s="6"/>
      <c r="D430" s="6"/>
      <c r="E430" s="6"/>
      <c r="F430" s="6"/>
      <c r="G430" s="6"/>
      <c r="H430" s="6"/>
      <c r="I430" s="6"/>
      <c r="J430" s="6"/>
      <c r="K430" s="6"/>
      <c r="L430" s="6"/>
      <c r="M430" s="6"/>
    </row>
    <row r="431" spans="2:13" x14ac:dyDescent="0.25">
      <c r="B431" s="5"/>
      <c r="C431" s="6"/>
      <c r="D431" s="6"/>
      <c r="E431" s="6"/>
      <c r="F431" s="6"/>
      <c r="G431" s="6"/>
      <c r="H431" s="6"/>
      <c r="I431" s="6"/>
      <c r="J431" s="6"/>
      <c r="K431" s="6"/>
      <c r="L431" s="6"/>
      <c r="M431" s="6"/>
    </row>
    <row r="432" spans="2:13" x14ac:dyDescent="0.25">
      <c r="B432" s="5"/>
      <c r="C432" s="6"/>
      <c r="D432" s="6"/>
      <c r="E432" s="6"/>
      <c r="F432" s="6"/>
      <c r="G432" s="6"/>
      <c r="H432" s="6"/>
      <c r="I432" s="6"/>
      <c r="J432" s="6"/>
      <c r="K432" s="6"/>
      <c r="L432" s="6"/>
      <c r="M432" s="6"/>
    </row>
    <row r="433" spans="2:13" x14ac:dyDescent="0.25">
      <c r="B433" s="5"/>
      <c r="C433" s="6"/>
      <c r="D433" s="6"/>
      <c r="E433" s="6"/>
      <c r="F433" s="6"/>
      <c r="G433" s="6"/>
      <c r="H433" s="6"/>
      <c r="I433" s="6"/>
      <c r="J433" s="6"/>
      <c r="K433" s="6"/>
      <c r="L433" s="6"/>
      <c r="M433" s="6"/>
    </row>
  </sheetData>
  <autoFilter ref="A5:M5"/>
  <mergeCells count="13">
    <mergeCell ref="A1:M1"/>
    <mergeCell ref="A2:A5"/>
    <mergeCell ref="H2:M2"/>
    <mergeCell ref="H3:I3"/>
    <mergeCell ref="J3:K3"/>
    <mergeCell ref="L3:M3"/>
    <mergeCell ref="C2:G2"/>
    <mergeCell ref="C3:C5"/>
    <mergeCell ref="D3:D5"/>
    <mergeCell ref="E3:E5"/>
    <mergeCell ref="F3:F5"/>
    <mergeCell ref="G3:G5"/>
    <mergeCell ref="B2:B5"/>
  </mergeCells>
  <dataValidations count="1">
    <dataValidation type="custom" allowBlank="1" showInputMessage="1" showErrorMessage="1" error="Только числовые значения." sqref="E6:M433">
      <formula1>ISNUMBER(E6)=TRUE</formula1>
    </dataValidation>
  </dataValidations>
  <pageMargins left="0.15748031496062992" right="0.15748031496062992" top="0.74803149606299213" bottom="0.7480314960629921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data</vt:lpstr>
      <vt:lpstr>data!Область_печати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Храмченков</cp:lastModifiedBy>
  <cp:lastPrinted>2018-03-20T11:55:03Z</cp:lastPrinted>
  <dcterms:created xsi:type="dcterms:W3CDTF">2016-05-20T07:32:00Z</dcterms:created>
  <dcterms:modified xsi:type="dcterms:W3CDTF">2019-05-29T08:32:56Z</dcterms:modified>
</cp:coreProperties>
</file>